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kogkursbiri.sharepoint.com/sites/553052Veikonomikalkulatorer/Delte dokumenter/"/>
    </mc:Choice>
  </mc:AlternateContent>
  <xr:revisionPtr revIDLastSave="152" documentId="8_{6AC13F6C-65D4-4E69-8E71-7872F23EB471}" xr6:coauthVersionLast="47" xr6:coauthVersionMax="47" xr10:uidLastSave="{B244338E-E0DD-41E7-A1DF-48C638CA46F7}"/>
  <workbookProtection workbookAlgorithmName="SHA-512" workbookHashValue="LXESJF3qunhNjNWkLEeeWLlvv9B1gcFGRVQJRkBczcLk9/uIFx2+Xebk3dk4ss6qfIuJ5aNHbogPxfrrDbq3uQ==" workbookSaltValue="ZwsK+JoVdj9THHql9xLyig==" workbookSpinCount="100000" lockStructure="1"/>
  <bookViews>
    <workbookView showSheetTabs="0" xWindow="28680" yWindow="-120" windowWidth="29040" windowHeight="15720" activeTab="1" xr2:uid="{D9D2271F-4CC7-49E5-8001-B35DB3849184}"/>
  </bookViews>
  <sheets>
    <sheet name="Hovedmeny" sheetId="6" r:id="rId1"/>
    <sheet name="Kostnadsfordeling" sheetId="2" r:id="rId2"/>
    <sheet name="Brøyting" sheetId="5" r:id="rId3"/>
    <sheet name="Priser" sheetId="1" r:id="rId4"/>
    <sheet name="Forklaringer" sheetId="7" r:id="rId5"/>
    <sheet name="Hjelpetabeller" sheetId="4" state="hidden" r:id="rId6"/>
  </sheets>
  <definedNames>
    <definedName name="_Toc66777957" localSheetId="4">Forklaringer!$B$64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5" l="1"/>
  <c r="H29" i="5" l="1"/>
  <c r="K29" i="5" s="1"/>
  <c r="H23" i="2" l="1"/>
  <c r="H29" i="2" s="1"/>
  <c r="E25" i="2"/>
  <c r="E31" i="2"/>
  <c r="D39" i="2"/>
  <c r="K23" i="2" l="1"/>
  <c r="G40" i="1" l="1"/>
  <c r="G39" i="1"/>
  <c r="G45" i="1" l="1"/>
  <c r="F12" i="5" l="1"/>
  <c r="F33" i="5" l="1"/>
  <c r="K31" i="5" s="1"/>
  <c r="F29" i="5"/>
  <c r="I46" i="2" l="1"/>
  <c r="H25" i="2"/>
  <c r="K25" i="2" s="1"/>
  <c r="G50" i="1"/>
  <c r="G42" i="1"/>
  <c r="G36" i="1"/>
  <c r="G34" i="1"/>
  <c r="G28" i="1"/>
  <c r="G38" i="1"/>
  <c r="G41" i="1"/>
  <c r="G37" i="1"/>
  <c r="G31" i="1" l="1"/>
  <c r="G30" i="1"/>
  <c r="G32" i="1"/>
  <c r="G33" i="1"/>
  <c r="G35" i="1"/>
  <c r="G29" i="1"/>
  <c r="K29" i="2" l="1"/>
  <c r="H31" i="2"/>
  <c r="K31" i="2" l="1"/>
  <c r="H39" i="2" l="1"/>
  <c r="H37" i="2"/>
  <c r="I42" i="2"/>
  <c r="H53" i="2" l="1"/>
  <c r="H59" i="2" s="1"/>
  <c r="H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Mikael Fønhus</author>
  </authors>
  <commentList>
    <comment ref="D14" authorId="0" shapeId="0" xr:uid="{C3CCD390-3455-4B53-8138-25BFABF69FA0}">
      <text>
        <r>
          <rPr>
            <sz val="11"/>
            <color theme="1"/>
            <rFont val="Calibri"/>
            <family val="2"/>
            <scheme val="minor"/>
          </rPr>
          <t xml:space="preserve">Gjelder bare vegeierene volumer. Volum fra de som eventuelt leier seg inn på veien skal </t>
        </r>
        <r>
          <rPr>
            <b/>
            <sz val="11"/>
            <color theme="1"/>
            <rFont val="Calibri"/>
            <family val="2"/>
            <scheme val="minor"/>
          </rPr>
          <t xml:space="preserve">ikke </t>
        </r>
        <r>
          <rPr>
            <sz val="11"/>
            <color theme="1"/>
            <rFont val="Calibri"/>
            <family val="2"/>
            <scheme val="minor"/>
          </rPr>
          <t xml:space="preserve">telles med her.
</t>
        </r>
      </text>
    </comment>
    <comment ref="D16" authorId="0" shapeId="0" xr:uid="{9FAA6CFB-6F72-4EE4-AE45-10E04614C2C5}">
      <text>
        <r>
          <rPr>
            <sz val="12"/>
            <color indexed="81"/>
            <rFont val="Tahoma"/>
            <family val="2"/>
          </rPr>
          <t xml:space="preserve">Volumet inkluderer </t>
        </r>
        <r>
          <rPr>
            <b/>
            <sz val="12"/>
            <color indexed="81"/>
            <rFont val="Tahoma"/>
            <family val="2"/>
          </rPr>
          <t>ikke</t>
        </r>
        <r>
          <rPr>
            <sz val="12"/>
            <color indexed="81"/>
            <rFont val="Tahoma"/>
            <family val="2"/>
          </rPr>
          <t xml:space="preserve"> det eventuelle leietakere planlegger å kjøre ut (de som leier og ikke eier)</t>
        </r>
      </text>
    </comment>
    <comment ref="D18" authorId="0" shapeId="0" xr:uid="{8EF0ACBD-00FF-4200-AB64-4FF90ECB43FB}">
      <text>
        <r>
          <rPr>
            <sz val="12"/>
            <color indexed="81"/>
            <rFont val="Tahoma"/>
            <family val="2"/>
          </rPr>
          <t xml:space="preserve">Påvirker kun medeiere da disse sitter med ansvar og risikoen ved å ha veien. Denne verdien legges inn i forbindelse med et årsmøte for å vedta ekstra innbetaling fra veilagets medlemmer. F.eks. forsikringer eller manglende bompengeinntekter. </t>
        </r>
      </text>
    </comment>
    <comment ref="D23" authorId="0" shapeId="0" xr:uid="{FC664027-6D65-4FF8-A25B-19EE059AD9D4}">
      <text>
        <r>
          <rPr>
            <sz val="12"/>
            <color indexed="81"/>
            <rFont val="Tahoma"/>
            <family val="2"/>
          </rPr>
          <t>Normalt tilskrives 70 % av vedlikeholdskostnadene slitasje på grunn av kjøring.</t>
        </r>
      </text>
    </comment>
    <comment ref="D25" authorId="0" shapeId="0" xr:uid="{7478F39D-BF9B-43AE-A73F-C6A53F651020}">
      <text>
        <r>
          <rPr>
            <sz val="12"/>
            <color indexed="81"/>
            <rFont val="Tahoma"/>
            <family val="2"/>
          </rPr>
          <t xml:space="preserve">Normalt tilskrives ca. 30 % av slitasjen vær og klima. 
</t>
        </r>
        <r>
          <rPr>
            <i/>
            <sz val="11"/>
            <color indexed="81"/>
            <rFont val="Tahoma"/>
            <family val="2"/>
          </rPr>
          <t xml:space="preserve">En vei som ikke brukes må uansett vedlikeholdes. Årsaken er slitasje som skyldes tele, nedbør, vind og vegetasjon.
NB! Klimaslitasjen varierer mye med  geografien.  </t>
        </r>
        <r>
          <rPr>
            <i/>
            <sz val="12"/>
            <color indexed="81"/>
            <rFont val="Tahoma"/>
            <family val="2"/>
          </rPr>
          <t xml:space="preserve"> </t>
        </r>
      </text>
    </comment>
    <comment ref="D29" authorId="0" shapeId="0" xr:uid="{A47D5A2C-8C7B-4B06-968B-EE38BEBF87CA}">
      <text>
        <r>
          <rPr>
            <sz val="12"/>
            <color indexed="81"/>
            <rFont val="Tahoma"/>
            <family val="2"/>
          </rPr>
          <t>Normalt 55 - 90 %.
Tungtrafikken påvirker slitasjen ned i bærelaget i tillegg til annen slitasje. Veilagets bruksregler, samt veiens standard og bæreevne, vil være bestemmende for %-satsen.</t>
        </r>
      </text>
    </comment>
    <comment ref="D31" authorId="0" shapeId="0" xr:uid="{CDC1AABB-8A66-4AF6-ADA7-DE9116C54032}">
      <text>
        <r>
          <rPr>
            <sz val="12"/>
            <color indexed="81"/>
            <rFont val="Tahoma"/>
            <family val="2"/>
          </rPr>
          <t xml:space="preserve">Hovedtrafikken på en skogsbilvei består normalt av personbiler. Hogster skjer relativt sjeldent. Personbiltrafikken utgjør derfor en relativt stor del av slitasjen på slitelaget.  </t>
        </r>
      </text>
    </comment>
    <comment ref="G37" authorId="0" shapeId="0" xr:uid="{90B1F8F2-BC3D-4511-9169-0B2E832CF484}">
      <text>
        <r>
          <rPr>
            <sz val="12"/>
            <color indexed="81"/>
            <rFont val="Tahoma"/>
            <family val="2"/>
          </rPr>
          <t xml:space="preserve">
</t>
        </r>
        <r>
          <rPr>
            <b/>
            <sz val="12"/>
            <color indexed="81"/>
            <rFont val="Tahoma"/>
            <family val="2"/>
          </rPr>
          <t xml:space="preserve">Veilagets eiere </t>
        </r>
        <r>
          <rPr>
            <sz val="12"/>
            <color indexed="81"/>
            <rFont val="Tahoma"/>
            <family val="2"/>
          </rPr>
          <t xml:space="preserve">dekker 
• all bruksslitasje  som skyldes tunge kjøretøy (benevnt som "C" ovenfor).
• %-andel av bruksslitasjen som skyldes lette kjøretøy (benevnt som "D" ovenfor)
•Bygge buffer i veiforeningskassa
</t>
        </r>
        <r>
          <rPr>
            <b/>
            <sz val="14"/>
            <color indexed="81"/>
            <rFont val="Tahoma"/>
            <family val="2"/>
          </rPr>
          <t>÷</t>
        </r>
        <r>
          <rPr>
            <sz val="12"/>
            <color indexed="81"/>
            <rFont val="Tahoma"/>
            <family val="2"/>
          </rPr>
          <t xml:space="preserve">Bompenger
</t>
        </r>
        <r>
          <rPr>
            <b/>
            <sz val="12"/>
            <color indexed="81"/>
            <rFont val="Tahoma"/>
            <family val="2"/>
          </rPr>
          <t>Denne summen må senere fordeles etter andelsfordelingen i veilaget. (Gjøres i eget regneark)</t>
        </r>
        <r>
          <rPr>
            <sz val="12"/>
            <color indexed="81"/>
            <rFont val="Tahoma"/>
            <family val="2"/>
          </rPr>
          <t xml:space="preserve">
</t>
        </r>
      </text>
    </comment>
    <comment ref="G39" authorId="0" shapeId="0" xr:uid="{150D7D65-EE70-4014-9282-0526CA18A6E8}">
      <text>
        <r>
          <rPr>
            <sz val="12"/>
            <color indexed="81"/>
            <rFont val="Tahoma"/>
            <family val="2"/>
          </rPr>
          <t xml:space="preserve">Gjelder to poster:
• %-andel av klimaslitasjen (benevnt som "B" ovenfor)
• %-andel av bruksslitasjen som skyldes lette kjøretøyene (benevnt som "D" ovenfor)
</t>
        </r>
      </text>
    </comment>
    <comment ref="H42" authorId="0" shapeId="0" xr:uid="{75502D1D-1E9F-43FA-A7A9-67CE37413B4D}">
      <text>
        <r>
          <rPr>
            <b/>
            <sz val="12"/>
            <color indexed="81"/>
            <rFont val="Tahoma"/>
            <family val="2"/>
          </rPr>
          <t>NB!</t>
        </r>
        <r>
          <rPr>
            <sz val="12"/>
            <color indexed="81"/>
            <rFont val="Tahoma"/>
            <family val="2"/>
          </rPr>
          <t xml:space="preserve">
Bare lette kjøretøy 
</t>
        </r>
        <r>
          <rPr>
            <i/>
            <sz val="12"/>
            <color indexed="81"/>
            <rFont val="Tahoma"/>
            <family val="2"/>
          </rPr>
          <t>(Linje "D" ovenfor delt på antall årskort)</t>
        </r>
      </text>
    </comment>
    <comment ref="D44" authorId="0" shapeId="0" xr:uid="{F814ADC3-E737-4524-8D6D-EE1872F8D9DB}">
      <text>
        <r>
          <rPr>
            <sz val="12"/>
            <color indexed="81"/>
            <rFont val="Tahoma"/>
            <family val="2"/>
          </rPr>
          <t>Antallet estimeres ut fra veilagets erfaringer. Kun passeringer i barmarksperioden medregnes her.</t>
        </r>
      </text>
    </comment>
    <comment ref="D46" authorId="0" shapeId="0" xr:uid="{E91F2101-BE18-4557-BE06-5C7FE6BEBCF8}">
      <text>
        <r>
          <rPr>
            <sz val="12"/>
            <color indexed="81"/>
            <rFont val="Tahoma"/>
            <family val="2"/>
          </rPr>
          <t xml:space="preserve">Skal søkes og fastsettes av kommunen. Jfr. Veglova § 56. </t>
        </r>
      </text>
    </comment>
    <comment ref="E46" authorId="1" shapeId="0" xr:uid="{103D97DF-21C9-4346-8E7F-63259F9C996F}">
      <text>
        <r>
          <rPr>
            <sz val="11"/>
            <color indexed="81"/>
            <rFont val="Tahoma"/>
            <family val="2"/>
          </rPr>
          <t xml:space="preserve">
</t>
        </r>
        <r>
          <rPr>
            <b/>
            <sz val="11"/>
            <color indexed="81"/>
            <rFont val="Tahoma"/>
            <family val="2"/>
          </rPr>
          <t>NB!</t>
        </r>
        <r>
          <rPr>
            <sz val="11"/>
            <color indexed="81"/>
            <rFont val="Tahoma"/>
            <family val="2"/>
          </rPr>
          <t xml:space="preserve">
Skal søkes og fastsettes av kommunen. 
(Jfr. Veglova § 56) </t>
        </r>
      </text>
    </comment>
    <comment ref="G49" authorId="0" shapeId="0" xr:uid="{6443FCDC-BC34-40C1-9DBD-D4F8D2613EE9}">
      <text>
        <r>
          <rPr>
            <sz val="12"/>
            <color indexed="81"/>
            <rFont val="Tahoma"/>
            <family val="2"/>
          </rPr>
          <t xml:space="preserve">Alternativet er at veilagets kostnader fordels kun etter andelsfodeling (fastsatt i vedtektene). </t>
        </r>
      </text>
    </comment>
    <comment ref="F53" authorId="0" shapeId="0" xr:uid="{521260C8-58DF-40B4-9E65-59676C451C26}">
      <text>
        <r>
          <rPr>
            <sz val="12"/>
            <color indexed="81"/>
            <rFont val="Tahoma"/>
            <family val="2"/>
          </rPr>
          <t xml:space="preserve">Fastsettes etter planlagt volum utkjørt i perioden (veivedlikeholdsperiode). 
Her betaler kun eiere som har utkjøring av tømmer for veilagets del av vedlikeholdet. De som ikke avvirker betaler ikke - det blir vanligvis ikke riktig. Se alternativ 3. 
</t>
        </r>
      </text>
    </comment>
    <comment ref="D57" authorId="0" shapeId="0" xr:uid="{76DABA7E-8178-482A-9FEF-73C213774100}">
      <text>
        <r>
          <rPr>
            <sz val="12"/>
            <color indexed="81"/>
            <rFont val="Tahoma"/>
            <family val="2"/>
          </rPr>
          <t xml:space="preserve">Velg fra rullegardin-listen hvor mye de som skal </t>
        </r>
        <r>
          <rPr>
            <b/>
            <sz val="12"/>
            <color indexed="81"/>
            <rFont val="Tahoma"/>
            <family val="2"/>
          </rPr>
          <t>leie</t>
        </r>
        <r>
          <rPr>
            <sz val="12"/>
            <color indexed="81"/>
            <rFont val="Tahoma"/>
            <family val="2"/>
          </rPr>
          <t xml:space="preserve"> må betale. En faktor å multiplisere eiernes pris med.
De som ikke har vært med og bygd veien må betale for at de slapp å investere eller kjøpe seg inn i veien. 
Et hovdprinsipp: 
</t>
        </r>
        <r>
          <rPr>
            <b/>
            <sz val="12"/>
            <color indexed="81"/>
            <rFont val="Tahoma"/>
            <family val="2"/>
          </rPr>
          <t>Det skal ikke lønne seg å ikke være medeier</t>
        </r>
      </text>
    </comment>
    <comment ref="F57" authorId="0" shapeId="0" xr:uid="{22E2AEE0-A2DB-472A-8BB7-582C8A222FAF}">
      <text>
        <r>
          <rPr>
            <sz val="12"/>
            <color indexed="81"/>
            <rFont val="Tahoma"/>
            <family val="2"/>
          </rPr>
          <t>Skal kompensere for at eierne har tatt initiativ og risiko med bygging, drift og vedlikehold</t>
        </r>
      </text>
    </comment>
    <comment ref="G57" authorId="0" shapeId="0" xr:uid="{961740D6-9EC1-4590-BB81-2A1ECC147F1C}">
      <text>
        <r>
          <rPr>
            <sz val="12"/>
            <color indexed="81"/>
            <rFont val="Tahoma"/>
            <family val="2"/>
          </rPr>
          <t>Skal kompensere for at eierne har tatt initiativ og risiko med bygging, drift og vedlikehold
Inntektene fra m³-leie kommer i tillegg til ordinære finnansieringskilder.
Det anbefales å bruke kalulatoren i snakkeboblen til høyre for å gjøre en egen beregning av avgiften som skal betales.</t>
        </r>
      </text>
    </comment>
    <comment ref="G60" authorId="0" shapeId="0" xr:uid="{0DEA5C66-FE28-4B40-B0E4-9EC6453640EA}">
      <text>
        <r>
          <rPr>
            <sz val="12"/>
            <color indexed="81"/>
            <rFont val="Tahoma"/>
            <family val="2"/>
          </rPr>
          <t xml:space="preserve">Skal fordeles i henhold til andelsfordelingen i veilaget.
Dette er restbeløp etter følgende innbetalinger:
- Utlignet kubikkmeteravgift for skogsdrift hos eierne
- Årskort fra andre faste bruker
- Bomavgifter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E15" authorId="0" shapeId="0" xr:uid="{872BDEBD-A5C7-441A-B4DE-DB9BED831180}">
      <text>
        <r>
          <rPr>
            <sz val="12"/>
            <color indexed="81"/>
            <rFont val="Tahoma"/>
            <family val="2"/>
          </rPr>
          <t xml:space="preserve">Kun faste brøytekostnader tas med, </t>
        </r>
        <r>
          <rPr>
            <b/>
            <sz val="12"/>
            <color indexed="81"/>
            <rFont val="Tahoma"/>
            <family val="2"/>
          </rPr>
          <t>ikke</t>
        </r>
        <r>
          <rPr>
            <sz val="12"/>
            <color indexed="81"/>
            <rFont val="Tahoma"/>
            <family val="2"/>
          </rPr>
          <t xml:space="preserve"> brøyting til tømmertransport</t>
        </r>
      </text>
    </comment>
    <comment ref="E17" authorId="0" shapeId="0" xr:uid="{3BAFF054-FD47-480D-BE99-1303CDE05501}">
      <text>
        <r>
          <rPr>
            <sz val="12"/>
            <color indexed="81"/>
            <rFont val="Tahoma"/>
            <family val="2"/>
          </rPr>
          <t>Sett eventuelt et minusbeløp dersom det har bygd seg opp en urimelig stor kontobeholdning</t>
        </r>
      </text>
    </comment>
    <comment ref="J27" authorId="0" shapeId="0" xr:uid="{12ADD1C9-7502-4231-99D5-302D966010AF}">
      <text>
        <r>
          <rPr>
            <sz val="12"/>
            <color indexed="81"/>
            <rFont val="Tahoma"/>
            <family val="2"/>
          </rPr>
          <t xml:space="preserve">Denne summen må fordeles etter andelsfordelingen i veilaget. Gjøres i eget regneark)
Fordelingen bør skje etter at de som har tømmerdrifter på vinteren har dekket sin andel av brøytekostnader (en særskilt kostnad som fordeles mellom de som har skogsdrift). </t>
        </r>
      </text>
    </comment>
    <comment ref="E29" authorId="0" shapeId="0" xr:uid="{FF3A514A-9255-4847-9543-2AA8C6F7C5BC}">
      <text>
        <r>
          <rPr>
            <sz val="12"/>
            <color indexed="81"/>
            <rFont val="Tahoma"/>
            <family val="2"/>
          </rPr>
          <t>Antallet hentes fra arkfanen "Kostnadsfordeling"</t>
        </r>
      </text>
    </comment>
    <comment ref="J29" authorId="0" shapeId="0" xr:uid="{66D7ACE9-B38A-4752-B4A1-8983E641441B}">
      <text>
        <r>
          <rPr>
            <sz val="12"/>
            <color indexed="81"/>
            <rFont val="Tahoma"/>
            <family val="2"/>
          </rPr>
          <t>Tillegg i pris pr. årskort grunnet brøyting</t>
        </r>
      </text>
    </comment>
    <comment ref="E31" authorId="0" shapeId="0" xr:uid="{E5C4C2A1-1957-470C-B418-97B99EB666DF}">
      <text>
        <r>
          <rPr>
            <sz val="12"/>
            <color indexed="81"/>
            <rFont val="Tahoma"/>
            <family val="2"/>
          </rPr>
          <t xml:space="preserve">Antall estimeres ut fra veilagets erfaringer. Kun i brøyteperioden </t>
        </r>
      </text>
    </comment>
    <comment ref="J31" authorId="0" shapeId="0" xr:uid="{472CC31D-4B71-4D7B-8DB1-7BF3561AAEDB}">
      <text>
        <r>
          <rPr>
            <sz val="12"/>
            <color indexed="81"/>
            <rFont val="Tahoma"/>
            <family val="2"/>
          </rPr>
          <t>Denne summen avlaster veilaget. Ved lite bompenge-inntekter må veilaget dekke manglende inntekt.</t>
        </r>
      </text>
    </comment>
    <comment ref="E33" authorId="0" shapeId="0" xr:uid="{34911B53-CA2A-4B3B-ABAF-CFC0759D2589}">
      <text>
        <r>
          <rPr>
            <sz val="12"/>
            <color indexed="81"/>
            <rFont val="Tahoma"/>
            <family val="2"/>
          </rPr>
          <t xml:space="preserve">Skal søkes og fastsettes av kommunen. 
Jfr. Veglova § 56.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19" authorId="0" shapeId="0" xr:uid="{D559EC0C-ED21-4240-B7BE-5D49A7113B40}">
      <text>
        <r>
          <rPr>
            <sz val="11"/>
            <color theme="1"/>
            <rFont val="Calibri"/>
            <family val="2"/>
            <scheme val="minor"/>
          </rPr>
          <t>Private grusveier som får offentlig støtte til veivedlikehold. 
Til dels sterkt trafikerte veier.</t>
        </r>
      </text>
    </comment>
  </commentList>
</comments>
</file>

<file path=xl/sharedStrings.xml><?xml version="1.0" encoding="utf-8"?>
<sst xmlns="http://schemas.openxmlformats.org/spreadsheetml/2006/main" count="211" uniqueCount="157">
  <si>
    <t xml:space="preserve"> VEIVEDLIKEHOLDSKALKULATOREN</t>
  </si>
  <si>
    <t>Hovedside</t>
  </si>
  <si>
    <t xml:space="preserve">Hva blir resultatet når jeg legger inn mine egne forutsetninger?             </t>
  </si>
  <si>
    <r>
      <t xml:space="preserve">Vi ønsker å gjøre denne kalkulatoren bedre. Har du kommentarer; - send dem til </t>
    </r>
    <r>
      <rPr>
        <i/>
        <sz val="11"/>
        <color rgb="FF3366FF"/>
        <rFont val="Calibri"/>
        <family val="2"/>
        <scheme val="minor"/>
      </rPr>
      <t>post@skogkurs.no.</t>
    </r>
  </si>
  <si>
    <t xml:space="preserve">Kostnadsfordeling </t>
  </si>
  <si>
    <t>Fordeling av vedlikeholdskostnader på skogsbilvei</t>
  </si>
  <si>
    <t>Forutsetninger</t>
  </si>
  <si>
    <t>Veiens lengde</t>
  </si>
  <si>
    <t>meter</t>
  </si>
  <si>
    <t>i</t>
  </si>
  <si>
    <t xml:space="preserve">m³ </t>
  </si>
  <si>
    <t>Årlig påregnelig vedlikeholdskostnad per meter</t>
  </si>
  <si>
    <t>kroner</t>
  </si>
  <si>
    <t>Behov for å bygge opp buffer (ekstra kapital)</t>
  </si>
  <si>
    <t>Kostnader løpemeter</t>
  </si>
  <si>
    <t>Årlige kostnader</t>
  </si>
  <si>
    <t>Fordeling av vedlikeholdskostnad etter bruk</t>
  </si>
  <si>
    <t>kr/lm</t>
  </si>
  <si>
    <t>kr/år</t>
  </si>
  <si>
    <t xml:space="preserve">(A) Bruksslitasje  </t>
  </si>
  <si>
    <t>%</t>
  </si>
  <si>
    <t>(B) Klimaslitasje</t>
  </si>
  <si>
    <t>Fordeling av bruksslitasjen (A)</t>
  </si>
  <si>
    <t xml:space="preserve">(C) Tunge kjøretøy - tømmerbiler, traktorer m.m. </t>
  </si>
  <si>
    <t xml:space="preserve">(D) Lette kjøretøy - hovedsakelig personbiler </t>
  </si>
  <si>
    <t>Kostnadsfordeling</t>
  </si>
  <si>
    <t>Antall</t>
  </si>
  <si>
    <t>Fordeling</t>
  </si>
  <si>
    <t>kr</t>
  </si>
  <si>
    <t xml:space="preserve"> </t>
  </si>
  <si>
    <t>stk.</t>
  </si>
  <si>
    <t>Bompengesats</t>
  </si>
  <si>
    <t>kr pr. tur</t>
  </si>
  <si>
    <t>For eiere av veien (til å dekke vedlikeholdet i perioden på x-antall år)</t>
  </si>
  <si>
    <t xml:space="preserve">kr/m³ </t>
  </si>
  <si>
    <r>
      <t xml:space="preserve">Vi ønsker å gjøre denne kalkulatoren bedre. Har du kommentarer; - send dem til </t>
    </r>
    <r>
      <rPr>
        <i/>
        <sz val="14"/>
        <color rgb="FF7B59F9"/>
        <rFont val="Calibri"/>
        <family val="2"/>
        <scheme val="minor"/>
      </rPr>
      <t>post@skogkurs.no.</t>
    </r>
  </si>
  <si>
    <t>Brøytefordeling</t>
  </si>
  <si>
    <t>Beregning av snøbrøyting på skogsbilvei</t>
  </si>
  <si>
    <t xml:space="preserve">Veiens lengde </t>
  </si>
  <si>
    <t>m</t>
  </si>
  <si>
    <t xml:space="preserve">Årlige (estimerte) kostnader til brøyting </t>
  </si>
  <si>
    <t>Bompenger - antall billetter i brøyteperioden</t>
  </si>
  <si>
    <t xml:space="preserve">      Priser (kr/lm/år)</t>
  </si>
  <si>
    <t>Her presenteres støttemateriale til å fastsette vedlikeholdskostnad pr. løpemeter og år.</t>
  </si>
  <si>
    <t xml:space="preserve">Erfaringstall </t>
  </si>
  <si>
    <t>Kr/lm/år</t>
  </si>
  <si>
    <r>
      <t xml:space="preserve">Hovedveier m/ normalt trafikk </t>
    </r>
    <r>
      <rPr>
        <sz val="12"/>
        <color theme="1"/>
        <rFont val="Calibri"/>
        <family val="2"/>
        <scheme val="minor"/>
      </rPr>
      <t>(FM-4/2016)</t>
    </r>
  </si>
  <si>
    <t>FM-4/2016 - sideveier (lavt trafikk-grunnlag)</t>
  </si>
  <si>
    <t>Mathiesen Eidsvold Værk (MEV) - snitt for årene 2014-2018</t>
  </si>
  <si>
    <t>Jordskifteretten 2019</t>
  </si>
  <si>
    <t xml:space="preserve">Bjerketvedt &amp; Nyeggen 07 - Vedlikeholdsforening godt vedlikehold </t>
  </si>
  <si>
    <t>Bjerketvedt &amp; Nyeggen 07 - OK vedlikehold</t>
  </si>
  <si>
    <t>Bjerketvedt &amp; Nyeggen 07 - forsømt vedlikehold</t>
  </si>
  <si>
    <t>Skogforsk (Sverige)  - kombinerte veier</t>
  </si>
  <si>
    <t>Kilder:</t>
  </si>
  <si>
    <t xml:space="preserve">FM Hedmark - rapport 4/2016 (forkortet FM-4/2016) </t>
  </si>
  <si>
    <t>Bjerketvedt &amp; Nyeggen 2007</t>
  </si>
  <si>
    <t>Skogkunskap.se - kombinerte veier</t>
  </si>
  <si>
    <t xml:space="preserve">Diverse pers.med. </t>
  </si>
  <si>
    <t>EnhetsPriser (fra kildene ovenfor)</t>
  </si>
  <si>
    <t>Omregnet</t>
  </si>
  <si>
    <t>Vedlikeholdsoppgave</t>
  </si>
  <si>
    <t>Kommentarer</t>
  </si>
  <si>
    <r>
      <rPr>
        <b/>
        <sz val="14"/>
        <color theme="1"/>
        <rFont val="Calibri"/>
        <family val="2"/>
        <scheme val="minor"/>
      </rPr>
      <t xml:space="preserve">Frekvens                                                                    </t>
    </r>
    <r>
      <rPr>
        <b/>
        <sz val="11"/>
        <color theme="1"/>
        <rFont val="Calibri"/>
        <family val="2"/>
        <scheme val="minor"/>
      </rPr>
      <t>(antall år mellom hver gang)</t>
    </r>
  </si>
  <si>
    <t>Kr/lm (hver gang)</t>
  </si>
  <si>
    <t>Kantklipping - FM 4/2016</t>
  </si>
  <si>
    <t>Kantklipping - kjettingknuser på hjullaster (Statskog)</t>
  </si>
  <si>
    <t>1 m ryddebredde</t>
  </si>
  <si>
    <t>Kantklipping - kjettingknuser på traktor (Statskog)</t>
  </si>
  <si>
    <t>1,5 m ryddebredde</t>
  </si>
  <si>
    <t xml:space="preserve">Kantklipping - ukjent - pers.medm S.U. </t>
  </si>
  <si>
    <t xml:space="preserve">3 m </t>
  </si>
  <si>
    <t>Kantklipping - Klippeaggregat på gravemaskin (Statskog)</t>
  </si>
  <si>
    <t>ca. 6 m ryddebredde pr. lm</t>
  </si>
  <si>
    <t>Grøfterensk - FM 4/2016</t>
  </si>
  <si>
    <t>Grøfting  - FM 4/2016 + Statskog</t>
  </si>
  <si>
    <t>Ny-grøfting</t>
  </si>
  <si>
    <t>Slodding - generelle tall FM 4/2016</t>
  </si>
  <si>
    <t>Slodding  - pers.med. S.U.</t>
  </si>
  <si>
    <t xml:space="preserve">Flere drag? </t>
  </si>
  <si>
    <t>Høvling -  FM 4/2016</t>
  </si>
  <si>
    <t>Regrusing - 5 cm komprimert (0,25 m³/lm) - FM 4/2016</t>
  </si>
  <si>
    <t>Slitelagsgrus á 120 kr/m³ uten transport og komprimering</t>
  </si>
  <si>
    <t xml:space="preserve">Transport grus - 20 m³ (30 tonn) - ca. 30 km/t-r, </t>
  </si>
  <si>
    <t>5 cm komprimert 0,25 m³/lm</t>
  </si>
  <si>
    <t>Valsing/komprimering</t>
  </si>
  <si>
    <t xml:space="preserve">Vibrovalse 10 tonn, 2 overfarter </t>
  </si>
  <si>
    <t>Administrasjon - FM 4/2016</t>
  </si>
  <si>
    <t>Stikkrenne-utskifting - FM 4/2016</t>
  </si>
  <si>
    <t xml:space="preserve">fortløpende ved behov - meget grovt anlsag </t>
  </si>
  <si>
    <t>Forsikringer</t>
  </si>
  <si>
    <t>Se eksempler på Priser hos Skogbrand.no</t>
  </si>
  <si>
    <t>Større tiltak</t>
  </si>
  <si>
    <t>Bru - FM 4/2016</t>
  </si>
  <si>
    <t>Vedlikehold</t>
  </si>
  <si>
    <t>Slitelag - Nytt. 10 cm komprimert (0,5 m³/lm) - FM 4/2016</t>
  </si>
  <si>
    <t>Bærelag - Forsterkning 10 cm komprimert (0,5 m³/lm) - FM 4/2016</t>
  </si>
  <si>
    <t>100 kr/m³ uten transport og komprimering</t>
  </si>
  <si>
    <t>Eksempler på større tiltak</t>
  </si>
  <si>
    <t xml:space="preserve">Detaljer </t>
  </si>
  <si>
    <t>Kr</t>
  </si>
  <si>
    <r>
      <t>Stikkrenneskifte - 1 stk. 300 mm, 8 m lang -</t>
    </r>
    <r>
      <rPr>
        <sz val="12"/>
        <color rgb="FFFF0000"/>
        <rFont val="Calibri"/>
        <family val="2"/>
        <scheme val="minor"/>
      </rPr>
      <t xml:space="preserve"> estimert</t>
    </r>
  </si>
  <si>
    <r>
      <t>270 kr/lm rør + omfyllingsmasse (3 m³ á 100 kr/m³  + transport á</t>
    </r>
    <r>
      <rPr>
        <sz val="12"/>
        <color rgb="FFFF0000"/>
        <rFont val="Calibri"/>
        <family val="2"/>
        <scheme val="minor"/>
      </rPr>
      <t xml:space="preserve"> </t>
    </r>
    <r>
      <rPr>
        <sz val="12"/>
        <rFont val="Calibri"/>
        <family val="2"/>
        <scheme val="minor"/>
      </rPr>
      <t>40 kr/m³</t>
    </r>
    <r>
      <rPr>
        <sz val="12"/>
        <color theme="1"/>
        <rFont val="Calibri"/>
        <family val="2"/>
        <scheme val="minor"/>
      </rPr>
      <t xml:space="preserve"> ) og arbeid (2 t á 1200kr)</t>
    </r>
  </si>
  <si>
    <t>Snuplass - generelle tall FM 4/2016</t>
  </si>
  <si>
    <t>Ombygging</t>
  </si>
  <si>
    <t>Nybygging</t>
  </si>
  <si>
    <t>Reparasjon</t>
  </si>
  <si>
    <t>Ombygging/utskifting</t>
  </si>
  <si>
    <t xml:space="preserve">Oppmøtepris </t>
  </si>
  <si>
    <t>f.eks. traktor m/ utstyr</t>
  </si>
  <si>
    <t xml:space="preserve">Maskintransport </t>
  </si>
  <si>
    <t>Pr. maskin</t>
  </si>
  <si>
    <t>I fordelings-kalkulatoren fordeles følgende:</t>
  </si>
  <si>
    <r>
      <t>·</t>
    </r>
    <r>
      <rPr>
        <sz val="7"/>
        <color theme="1"/>
        <rFont val="Times New Roman"/>
        <family val="1"/>
      </rPr>
      <t xml:space="preserve">         </t>
    </r>
  </si>
  <si>
    <t>Kostnader som veilaget skal dekke og viderefordele etter fastsatte andeler.</t>
  </si>
  <si>
    <r>
      <t>·</t>
    </r>
    <r>
      <rPr>
        <sz val="7"/>
        <color theme="1"/>
        <rFont val="Times New Roman"/>
        <family val="1"/>
      </rPr>
      <t xml:space="preserve">         </t>
    </r>
    <r>
      <rPr>
        <sz val="11"/>
        <color theme="1"/>
        <rFont val="Calibri"/>
        <family val="2"/>
        <scheme val="minor"/>
      </rPr>
      <t xml:space="preserve">Andre faste brukere, dette kan være jegere, hytteeiere, familiemedlemmer m.m. For disse er det vanlig å fastsette en årsavgift. Størrelsen bør tilpasses antallet faste brukere og etter an normering av omfanget </t>
    </r>
  </si>
  <si>
    <t>av slitasje/ bruk denne gruppen belaster veien.</t>
  </si>
  <si>
    <r>
      <t>·</t>
    </r>
    <r>
      <rPr>
        <sz val="7"/>
        <color theme="1"/>
        <rFont val="Times New Roman"/>
        <family val="1"/>
      </rPr>
      <t xml:space="preserve">         </t>
    </r>
    <r>
      <rPr>
        <sz val="11"/>
        <color theme="1"/>
        <rFont val="Calibri"/>
        <family val="2"/>
        <scheme val="minor"/>
      </rPr>
      <t xml:space="preserve">Avgifts legging av tilfeldige brukere gjelder på veier som er åpne for allmenn ferdsel (ikke bommet med fysisk bom).  </t>
    </r>
    <r>
      <rPr>
        <sz val="8"/>
        <color theme="1"/>
        <rFont val="Calibri"/>
        <family val="2"/>
        <scheme val="minor"/>
      </rPr>
      <t>  </t>
    </r>
  </si>
  <si>
    <r>
      <t> </t>
    </r>
    <r>
      <rPr>
        <sz val="10"/>
        <color theme="1"/>
        <rFont val="Calibri"/>
        <family val="2"/>
        <scheme val="minor"/>
      </rPr>
      <t>MF: lese og ta en vurdering</t>
    </r>
  </si>
  <si>
    <r>
      <t> </t>
    </r>
    <r>
      <rPr>
        <sz val="10"/>
        <color theme="1"/>
        <rFont val="Calibri"/>
        <family val="2"/>
        <scheme val="minor"/>
      </rPr>
      <t>Trenger dette stå her? Jeg vil foreslå å haller ha det som forklaringstekst i kalkulatoren.</t>
    </r>
  </si>
  <si>
    <r>
      <rPr>
        <b/>
        <sz val="16"/>
        <color rgb="FFFF0000"/>
        <rFont val="Franklin Gothic Medium"/>
        <family val="2"/>
      </rPr>
      <t xml:space="preserve">NB! </t>
    </r>
    <r>
      <rPr>
        <sz val="16"/>
        <color rgb="FFFF0000"/>
        <rFont val="Franklin Gothic Medium"/>
        <family val="2"/>
      </rPr>
      <t>Andel av brøytekostnader og utbedring av kjøreskader kommer i tillegg.                                                                                            Husk å inngå leieavtale for andre brukere av veien!</t>
    </r>
  </si>
  <si>
    <r>
      <t xml:space="preserve">Disse kalkulatorene beregner kostnader med sommer- og vintervedlikehold av skogsveier. Samtidig viser den en del erfaringstall for priser på aktuelle tiltak. </t>
    </r>
    <r>
      <rPr>
        <sz val="11"/>
        <color theme="1"/>
        <rFont val="Inherit"/>
      </rPr>
      <t xml:space="preserve">Legg inn dine egne forutsetninger og se hva resultatet blir.                                                                                                                                                                                                                                                                 </t>
    </r>
  </si>
  <si>
    <t>Tallene er innhentet fra bedrifter, små og store veianlegg, NIBIO (tidligere Skog og Landskap), Statskog og tidligere Fylkesmannen i Hedmark (nå: Statsforvalteren Innlandet).</t>
  </si>
  <si>
    <r>
      <rPr>
        <b/>
        <sz val="16"/>
        <color rgb="FFFF0000"/>
        <rFont val="Franklin Gothic Medium"/>
        <family val="2"/>
      </rPr>
      <t>NB! U</t>
    </r>
    <r>
      <rPr>
        <sz val="16"/>
        <color rgb="FFFF0000"/>
        <rFont val="Franklin Gothic Medium"/>
        <family val="2"/>
      </rPr>
      <t>tbedring av kjøreskader kommer i tillegg.                                                                                                        Husk å inngå leieavtale for andre brukere av veien!</t>
    </r>
  </si>
  <si>
    <r>
      <t xml:space="preserve">Vedlikeholdet på en skogsbilvei fordeler seg ofte på flere brukere og etter nytte. Dette regneoppsettet gir et forslag til fordeling mellom medeiere i veien, faste brukere, tilfeldige brukere og forslag til avgift for de som vil leie veien.                                                                                                                                                                                                                                                                                                                      Kalkulatoren legger til grunn at anleggskostnadene </t>
    </r>
    <r>
      <rPr>
        <b/>
        <sz val="14"/>
        <color theme="1"/>
        <rFont val="Calibri"/>
        <family val="2"/>
        <scheme val="minor"/>
      </rPr>
      <t>ikke</t>
    </r>
    <r>
      <rPr>
        <sz val="14"/>
        <color theme="1"/>
        <rFont val="Calibri"/>
        <family val="2"/>
        <scheme val="minor"/>
      </rPr>
      <t xml:space="preserve"> medregnes, men beregnes som om veien er nedskrevet.</t>
    </r>
  </si>
  <si>
    <t>SØR-VALDRES SKOGSMASKINER ANS</t>
  </si>
  <si>
    <r>
      <t xml:space="preserve">Årsavgift </t>
    </r>
    <r>
      <rPr>
        <b/>
        <sz val="12"/>
        <color theme="1"/>
        <rFont val="Calibri"/>
        <family val="2"/>
        <scheme val="minor"/>
      </rPr>
      <t>andre faste brukere</t>
    </r>
    <r>
      <rPr>
        <sz val="12"/>
        <color theme="1"/>
        <rFont val="Calibri"/>
        <family val="2"/>
        <scheme val="minor"/>
      </rPr>
      <t xml:space="preserve"> - </t>
    </r>
    <r>
      <rPr>
        <u/>
        <sz val="12"/>
        <color theme="1"/>
        <rFont val="Calibri"/>
        <family val="2"/>
        <scheme val="minor"/>
      </rPr>
      <t>pris pr. årskort</t>
    </r>
  </si>
  <si>
    <r>
      <rPr>
        <b/>
        <sz val="12"/>
        <color theme="1"/>
        <rFont val="Calibri"/>
        <family val="2"/>
        <scheme val="minor"/>
      </rPr>
      <t xml:space="preserve">Andre </t>
    </r>
    <r>
      <rPr>
        <sz val="12"/>
        <color theme="1"/>
        <rFont val="Calibri"/>
        <family val="2"/>
        <scheme val="minor"/>
      </rPr>
      <t>f</t>
    </r>
    <r>
      <rPr>
        <b/>
        <sz val="12"/>
        <color theme="1"/>
        <rFont val="Calibri"/>
        <family val="2"/>
        <scheme val="minor"/>
      </rPr>
      <t>aste brukeres</t>
    </r>
    <r>
      <rPr>
        <sz val="12"/>
        <color theme="1"/>
        <rFont val="Calibri"/>
        <family val="2"/>
        <scheme val="minor"/>
      </rPr>
      <t xml:space="preserve"> andel</t>
    </r>
  </si>
  <si>
    <t>=</t>
  </si>
  <si>
    <t>Eiernes planlagte  eller gjennomførte tømmertransport dette året</t>
  </si>
  <si>
    <t>Bompenger -  i barmarksperioden</t>
  </si>
  <si>
    <t>kroner per årskort</t>
  </si>
  <si>
    <t>Hvis "JA, ovenfor; - hvor stor del skal dekkes med kubikkavgift?</t>
  </si>
  <si>
    <t>årlige bominntekter</t>
  </si>
  <si>
    <r>
      <rPr>
        <b/>
        <sz val="12"/>
        <color theme="1"/>
        <rFont val="Calibri"/>
        <family val="2"/>
        <scheme val="minor"/>
      </rPr>
      <t>Eiernes</t>
    </r>
    <r>
      <rPr>
        <sz val="12"/>
        <color theme="1"/>
        <rFont val="Calibri"/>
        <family val="2"/>
        <scheme val="minor"/>
      </rPr>
      <t xml:space="preserve"> andel av "D" ovenfor </t>
    </r>
  </si>
  <si>
    <t>Til videre fordeling</t>
  </si>
  <si>
    <r>
      <t xml:space="preserve">Kubikkmeteravgift For </t>
    </r>
    <r>
      <rPr>
        <b/>
        <sz val="12"/>
        <color theme="1"/>
        <rFont val="Calibri"/>
        <family val="2"/>
        <scheme val="minor"/>
      </rPr>
      <t>IKKE-EIERE</t>
    </r>
    <r>
      <rPr>
        <sz val="12"/>
        <color theme="1"/>
        <rFont val="Calibri"/>
        <family val="2"/>
        <scheme val="minor"/>
      </rPr>
      <t xml:space="preserve"> - fastsettes skjønnsmessig</t>
    </r>
  </si>
  <si>
    <t>Enkel metode for beregning av pris for leie av veien:</t>
  </si>
  <si>
    <t xml:space="preserve">Behov for å bygge buffer i veikassa  </t>
  </si>
  <si>
    <r>
      <t xml:space="preserve">Årlige brøytekostnader til fordeling mellom </t>
    </r>
    <r>
      <rPr>
        <b/>
        <sz val="12"/>
        <color theme="1"/>
        <rFont val="Calibri"/>
        <family val="2"/>
        <scheme val="minor"/>
      </rPr>
      <t xml:space="preserve">eierne </t>
    </r>
    <r>
      <rPr>
        <sz val="12"/>
        <color theme="1"/>
        <rFont val="Calibri"/>
        <family val="2"/>
        <scheme val="minor"/>
      </rPr>
      <t>i veilaget</t>
    </r>
  </si>
  <si>
    <t xml:space="preserve">Dato:  26.06.2023  </t>
  </si>
  <si>
    <r>
      <t xml:space="preserve">Kalkylene er satt opp med forhåndsutfylt verdier både når det gjelder mengde, tidspunkt og kostnad. Det er ikke sikkert disse verdiene passer for din vei. Vær kritisk, og sett inn så riktige verdier som mulig. </t>
    </r>
    <r>
      <rPr>
        <b/>
        <sz val="11"/>
        <color theme="1"/>
        <rFont val="Inherit"/>
      </rPr>
      <t>Husk; - dårlige tall inn gir usikre svar ut ...!</t>
    </r>
  </si>
  <si>
    <t>Versjon 1.1</t>
  </si>
  <si>
    <r>
      <t xml:space="preserve">Denne kalkulatoren er en forlengelse av arket "Kostnadesfordeling ". Brøytekostnadene som beregnes her                            kommer i tillegg til sommervedlikeholdet og og transportkostnader i det første arket.                                                                                                                                                                                                     I mange tilfeller velger veiforeningen å brøyte veien for å komme til hus, hytter, skiløyper, turmål, vann, jaktterreng m.m. uavhengig om det skal transporteres tømmer eller ikke. Fordeling av brøytekostnader må derfor fordeles både mellom eiere, andre faste brukere, tilfeldige bruker og evt. skogeiere som ikke er medeiere men som leier veien for å frakte ut tømmer.                                                                                                                                                                                                                                                                                                                                                                                                                                                                                                      Det er </t>
    </r>
    <r>
      <rPr>
        <b/>
        <sz val="14"/>
        <color theme="1"/>
        <rFont val="Calibri"/>
        <family val="2"/>
        <scheme val="minor"/>
      </rPr>
      <t xml:space="preserve">normalt at de som har skogsdrift l løpet av  vinteren bekoster koster egen brøyting, selv om denne brøytingen  samtidig kan komme andre til gode.   </t>
    </r>
    <r>
      <rPr>
        <b/>
        <sz val="14"/>
        <color rgb="FFC00000"/>
        <rFont val="Calibri"/>
        <family val="2"/>
        <scheme val="minor"/>
      </rPr>
      <t>Denne kostnaden kommer i tillegg til den ordinære brøytingen som veilaget står for og tas derfor ikke med her.</t>
    </r>
    <r>
      <rPr>
        <sz val="14"/>
        <color rgb="FFC00000"/>
        <rFont val="Calibri"/>
        <family val="2"/>
        <scheme val="minor"/>
      </rPr>
      <t xml:space="preserve">         </t>
    </r>
  </si>
  <si>
    <t>SUM</t>
  </si>
  <si>
    <r>
      <t xml:space="preserve">Årlige brøytekostnader for </t>
    </r>
    <r>
      <rPr>
        <b/>
        <sz val="11"/>
        <color theme="1"/>
        <rFont val="Calibri"/>
        <family val="2"/>
        <scheme val="minor"/>
      </rPr>
      <t>andre faste brukere</t>
    </r>
    <r>
      <rPr>
        <sz val="11"/>
        <color theme="1"/>
        <rFont val="Calibri"/>
        <family val="2"/>
        <scheme val="minor"/>
      </rPr>
      <t xml:space="preserve"> - </t>
    </r>
    <r>
      <rPr>
        <u/>
        <sz val="11"/>
        <color theme="1"/>
        <rFont val="Calibri"/>
        <family val="2"/>
        <scheme val="minor"/>
      </rPr>
      <t>pristillegg på årskortet</t>
    </r>
  </si>
  <si>
    <t>Skal hele eller deler av veieiernes kostnad dekkes med kubikkavgift for tømmer?</t>
  </si>
  <si>
    <t xml:space="preserve">Blir denne satsen urimelig lav eller høy, må den fastseettes på annen måte </t>
  </si>
  <si>
    <t>Kubikkmeter-avgift for transport av tømmer</t>
  </si>
  <si>
    <t xml:space="preserve">Årsavgift til fordeling mellom veieierne </t>
  </si>
  <si>
    <t>Kostnads-fordeling mellom bruker-grupper</t>
  </si>
  <si>
    <t>Bruks-fordeling</t>
  </si>
  <si>
    <t>Dato: 28.06.2023</t>
  </si>
  <si>
    <t>JA</t>
  </si>
  <si>
    <t xml:space="preserve">Dato: 28.06.2023  </t>
  </si>
  <si>
    <r>
      <t>Dette regnearket kan du fritt laste ned og lagre på din egen datamaskin.</t>
    </r>
    <r>
      <rPr>
        <sz val="11"/>
        <color rgb="FF333333"/>
        <rFont val="Inherit"/>
      </rPr>
      <t xml:space="preserve"> V</t>
    </r>
    <r>
      <rPr>
        <sz val="11"/>
        <color theme="1"/>
        <rFont val="Calibri"/>
        <family val="2"/>
        <scheme val="minor"/>
      </rPr>
      <t>ed hvert nytt kalenderår bør du laste ned en ny versjon med oppdateringer.</t>
    </r>
  </si>
  <si>
    <t xml:space="preserve">Kalkulatoren har blitt til i et prosjekt kalt "veivedlikeholdskalkulatorer". Målet har vært å bidra til bedre økonomistyring i veilag.  Prosjektet er finansiert av Skogbrukets Utviklingsfond og Skogkurs.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</si>
</sst>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quot;kr&quot;\ * #,##0_-;\-&quot;kr&quot;\ * #,##0_-;_-&quot;kr&quot;\ * &quot;-&quot;??_-;_-@_-"/>
  </numFmts>
  <fonts count="84">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sz val="26"/>
      <color theme="0"/>
      <name val="Calibri"/>
      <family val="2"/>
      <scheme val="minor"/>
    </font>
    <font>
      <sz val="36"/>
      <color theme="0"/>
      <name val="Calibri"/>
      <family val="2"/>
      <scheme val="minor"/>
    </font>
    <font>
      <b/>
      <sz val="28"/>
      <color theme="0"/>
      <name val="Franklin Gothic Medium"/>
      <family val="2"/>
    </font>
    <font>
      <b/>
      <sz val="12"/>
      <color theme="0"/>
      <name val="Franklin Gothic Medium"/>
      <family val="2"/>
    </font>
    <font>
      <b/>
      <sz val="26"/>
      <color theme="1"/>
      <name val="Inherit"/>
    </font>
    <font>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scheme val="minor"/>
    </font>
    <font>
      <b/>
      <i/>
      <sz val="14"/>
      <color theme="1"/>
      <name val="Calibri"/>
      <family val="2"/>
      <scheme val="minor"/>
    </font>
    <font>
      <sz val="11"/>
      <color theme="1"/>
      <name val="Franklin Gothic Medium"/>
      <family val="2"/>
    </font>
    <font>
      <sz val="12"/>
      <color theme="1" tint="0.34998626667073579"/>
      <name val="Webdings"/>
      <family val="1"/>
      <charset val="2"/>
    </font>
    <font>
      <sz val="12"/>
      <color indexed="81"/>
      <name val="Tahoma"/>
      <family val="2"/>
    </font>
    <font>
      <sz val="16"/>
      <color rgb="FFFF0000"/>
      <name val="Franklin Gothic Medium"/>
      <family val="2"/>
    </font>
    <font>
      <b/>
      <sz val="16"/>
      <color rgb="FFFF0000"/>
      <name val="Franklin Gothic Medium"/>
      <family val="2"/>
    </font>
    <font>
      <sz val="36"/>
      <color theme="0"/>
      <name val="Franklin Gothic Medium"/>
      <family val="2"/>
    </font>
    <font>
      <sz val="11"/>
      <color theme="0"/>
      <name val="Inherit"/>
    </font>
    <font>
      <i/>
      <sz val="11"/>
      <color theme="1"/>
      <name val="Franklin Gothic Medium"/>
      <family val="2"/>
    </font>
    <font>
      <b/>
      <sz val="14"/>
      <color theme="1"/>
      <name val="Calibri"/>
      <family val="2"/>
      <scheme val="minor"/>
    </font>
    <font>
      <b/>
      <sz val="12"/>
      <color indexed="81"/>
      <name val="Tahoma"/>
      <family val="2"/>
    </font>
    <font>
      <sz val="28"/>
      <color theme="1"/>
      <name val="Calibri"/>
      <family val="2"/>
      <scheme val="minor"/>
    </font>
    <font>
      <sz val="14"/>
      <color rgb="FFFF0000"/>
      <name val="Calibri"/>
      <family val="2"/>
      <scheme val="minor"/>
    </font>
    <font>
      <i/>
      <sz val="14"/>
      <color rgb="FFFF0000"/>
      <name val="Calibri"/>
      <family val="2"/>
      <scheme val="minor"/>
    </font>
    <font>
      <sz val="28"/>
      <color theme="0"/>
      <name val="Franklin Gothic Medium"/>
      <family val="2"/>
    </font>
    <font>
      <sz val="14"/>
      <color theme="0"/>
      <name val="Inherit"/>
    </font>
    <font>
      <i/>
      <sz val="14"/>
      <color rgb="FF7B59F9"/>
      <name val="Calibri"/>
      <family val="2"/>
      <scheme val="minor"/>
    </font>
    <font>
      <sz val="16"/>
      <color theme="0"/>
      <name val="Inherit"/>
    </font>
    <font>
      <sz val="12"/>
      <color theme="7" tint="0.79998168889431442"/>
      <name val="Calibri"/>
      <family val="2"/>
      <scheme val="minor"/>
    </font>
    <font>
      <sz val="26"/>
      <color theme="1"/>
      <name val="Calibri"/>
      <family val="2"/>
      <scheme val="minor"/>
    </font>
    <font>
      <i/>
      <sz val="14"/>
      <name val="Calibri"/>
      <family val="2"/>
      <scheme val="minor"/>
    </font>
    <font>
      <sz val="14"/>
      <name val="Calibri"/>
      <family val="2"/>
      <scheme val="minor"/>
    </font>
    <font>
      <b/>
      <u/>
      <sz val="14"/>
      <color theme="1"/>
      <name val="Calibri"/>
      <family val="2"/>
      <scheme val="minor"/>
    </font>
    <font>
      <b/>
      <sz val="11"/>
      <color theme="0"/>
      <name val="Calibri"/>
      <family val="2"/>
      <scheme val="minor"/>
    </font>
    <font>
      <b/>
      <sz val="28"/>
      <color theme="0"/>
      <name val="Calibri"/>
      <family val="2"/>
      <scheme val="minor"/>
    </font>
    <font>
      <b/>
      <sz val="12"/>
      <color theme="0"/>
      <name val="Calibri"/>
      <family val="2"/>
      <scheme val="minor"/>
    </font>
    <font>
      <b/>
      <sz val="28"/>
      <color theme="3"/>
      <name val="Calibri"/>
      <family val="2"/>
      <scheme val="minor"/>
    </font>
    <font>
      <b/>
      <sz val="27"/>
      <color theme="1" tint="0.14999847407452621"/>
      <name val="Inherit"/>
    </font>
    <font>
      <sz val="11"/>
      <color theme="1" tint="0.14999847407452621"/>
      <name val="Calibri"/>
      <family val="2"/>
      <scheme val="minor"/>
    </font>
    <font>
      <sz val="11"/>
      <color theme="1" tint="0.14999847407452621"/>
      <name val="Inherit"/>
    </font>
    <font>
      <sz val="11"/>
      <color theme="1"/>
      <name val="Inherit"/>
    </font>
    <font>
      <sz val="11"/>
      <color rgb="FF333333"/>
      <name val="Inherit"/>
    </font>
    <font>
      <b/>
      <sz val="11"/>
      <color rgb="FF333333"/>
      <name val="Inherit"/>
    </font>
    <font>
      <i/>
      <sz val="11"/>
      <color rgb="FF3366FF"/>
      <name val="Calibri"/>
      <family val="2"/>
      <scheme val="minor"/>
    </font>
    <font>
      <sz val="11"/>
      <color rgb="FFDDDDDD"/>
      <name val="Arial"/>
      <family val="2"/>
    </font>
    <font>
      <sz val="12"/>
      <color theme="1"/>
      <name val="Webdings"/>
      <family val="1"/>
      <charset val="2"/>
    </font>
    <font>
      <sz val="11"/>
      <color theme="1" tint="4.9989318521683403E-2"/>
      <name val="Calibri"/>
      <family val="2"/>
      <scheme val="minor"/>
    </font>
    <font>
      <sz val="14"/>
      <color theme="1" tint="4.9989318521683403E-2"/>
      <name val="Calibri"/>
      <family val="2"/>
      <scheme val="minor"/>
    </font>
    <font>
      <b/>
      <sz val="16"/>
      <color theme="1"/>
      <name val="Calibri"/>
      <family val="2"/>
      <scheme val="minor"/>
    </font>
    <font>
      <sz val="11"/>
      <color rgb="FF7030A0"/>
      <name val="Calibri"/>
      <family val="2"/>
      <scheme val="minor"/>
    </font>
    <font>
      <u/>
      <sz val="14"/>
      <color rgb="FF7030A0"/>
      <name val="Calibri"/>
      <family val="2"/>
      <scheme val="minor"/>
    </font>
    <font>
      <sz val="14"/>
      <color theme="1"/>
      <name val="Webdings"/>
      <family val="1"/>
      <charset val="2"/>
    </font>
    <font>
      <sz val="12"/>
      <color rgb="FFFF0000"/>
      <name val="Calibri"/>
      <family val="2"/>
      <scheme val="minor"/>
    </font>
    <font>
      <sz val="12"/>
      <name val="Calibri"/>
      <family val="2"/>
      <scheme val="minor"/>
    </font>
    <font>
      <u/>
      <sz val="12"/>
      <color theme="1"/>
      <name val="Calibri"/>
      <family val="2"/>
      <scheme val="minor"/>
    </font>
    <font>
      <i/>
      <sz val="11"/>
      <color indexed="81"/>
      <name val="Tahoma"/>
      <family val="2"/>
    </font>
    <font>
      <i/>
      <sz val="12"/>
      <color indexed="81"/>
      <name val="Tahoma"/>
      <family val="2"/>
    </font>
    <font>
      <sz val="11"/>
      <color theme="1"/>
      <name val="Symbol"/>
      <family val="1"/>
      <charset val="2"/>
    </font>
    <font>
      <sz val="7"/>
      <color theme="1"/>
      <name val="Times New Roman"/>
      <family val="1"/>
    </font>
    <font>
      <b/>
      <sz val="10"/>
      <color theme="1"/>
      <name val="Calibri"/>
      <family val="2"/>
      <scheme val="minor"/>
    </font>
    <font>
      <sz val="10"/>
      <color theme="1"/>
      <name val="Calibri"/>
      <family val="2"/>
      <scheme val="minor"/>
    </font>
    <font>
      <sz val="8"/>
      <color theme="1"/>
      <name val="Calibri"/>
      <family val="2"/>
      <scheme val="minor"/>
    </font>
    <font>
      <sz val="12"/>
      <color rgb="FF333333"/>
      <name val="Open Sans"/>
      <family val="2"/>
    </font>
    <font>
      <b/>
      <sz val="11"/>
      <color rgb="FFFA7D00"/>
      <name val="Calibri"/>
      <family val="2"/>
      <scheme val="minor"/>
    </font>
    <font>
      <sz val="11"/>
      <color indexed="81"/>
      <name val="Tahoma"/>
      <family val="2"/>
    </font>
    <font>
      <b/>
      <sz val="11"/>
      <color indexed="81"/>
      <name val="Tahoma"/>
      <family val="2"/>
    </font>
    <font>
      <sz val="14"/>
      <color rgb="FFC00000"/>
      <name val="Calibri"/>
      <family val="2"/>
      <scheme val="minor"/>
    </font>
    <font>
      <b/>
      <sz val="14"/>
      <color rgb="FFC00000"/>
      <name val="Calibri"/>
      <family val="2"/>
      <scheme val="minor"/>
    </font>
    <font>
      <sz val="20"/>
      <color theme="3"/>
      <name val="Calibri"/>
      <family val="2"/>
      <scheme val="minor"/>
    </font>
    <font>
      <b/>
      <sz val="14"/>
      <color indexed="81"/>
      <name val="Tahoma"/>
      <family val="2"/>
    </font>
    <font>
      <b/>
      <sz val="11"/>
      <color theme="1"/>
      <name val="Inherit"/>
    </font>
    <font>
      <b/>
      <sz val="13"/>
      <color theme="1" tint="0.14999847407452621"/>
      <name val="Inherit"/>
    </font>
    <font>
      <sz val="14"/>
      <color theme="3"/>
      <name val="Calibri"/>
      <family val="2"/>
      <scheme val="minor"/>
    </font>
    <font>
      <b/>
      <sz val="18"/>
      <color rgb="FFFA7D00"/>
      <name val="Calibri"/>
      <family val="2"/>
      <scheme val="minor"/>
    </font>
    <font>
      <u/>
      <sz val="11"/>
      <color theme="1"/>
      <name val="Calibri"/>
      <family val="2"/>
      <scheme val="minor"/>
    </font>
    <font>
      <sz val="16"/>
      <color rgb="FFFF0000"/>
      <name val="Webdings"/>
      <family val="1"/>
      <charset val="2"/>
    </font>
  </fonts>
  <fills count="14">
    <fill>
      <patternFill patternType="none"/>
    </fill>
    <fill>
      <patternFill patternType="gray125"/>
    </fill>
    <fill>
      <patternFill patternType="solid">
        <fgColor theme="5" tint="0.39997558519241921"/>
        <bgColor indexed="64"/>
      </patternFill>
    </fill>
    <fill>
      <patternFill patternType="solid">
        <fgColor theme="1" tint="0.249977111117893"/>
        <bgColor indexed="64"/>
      </patternFill>
    </fill>
    <fill>
      <patternFill patternType="solid">
        <fgColor rgb="FFDDD30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79998168889431442"/>
        <bgColor theme="7" tint="0.79998168889431442"/>
      </patternFill>
    </fill>
    <fill>
      <patternFill patternType="solid">
        <fgColor theme="7" tint="0.59999389629810485"/>
        <bgColor theme="7" tint="0.79998168889431442"/>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rgb="FFF2F2F2"/>
      </patternFill>
    </fill>
  </fills>
  <borders count="6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diagonal/>
    </border>
    <border>
      <left/>
      <right style="medium">
        <color theme="0" tint="-0.14996795556505021"/>
      </right>
      <top/>
      <bottom/>
      <diagonal/>
    </border>
    <border>
      <left/>
      <right/>
      <top/>
      <bottom style="medium">
        <color theme="1" tint="0.34998626667073579"/>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thick">
        <color theme="0" tint="-4.9989318521683403E-2"/>
      </right>
      <top/>
      <bottom style="thick">
        <color theme="0" tint="-4.9989318521683403E-2"/>
      </bottom>
      <diagonal/>
    </border>
    <border>
      <left style="thick">
        <color indexed="64"/>
      </left>
      <right style="thick">
        <color theme="0" tint="-4.9989318521683403E-2"/>
      </right>
      <top style="thick">
        <color indexed="64"/>
      </top>
      <bottom style="thick">
        <color theme="0" tint="-4.9989318521683403E-2"/>
      </bottom>
      <diagonal/>
    </border>
    <border>
      <left/>
      <right/>
      <top/>
      <bottom style="mediumDashed">
        <color theme="7"/>
      </bottom>
      <diagonal/>
    </border>
    <border>
      <left style="thick">
        <color theme="1" tint="0.499984740745262"/>
      </left>
      <right style="thick">
        <color theme="0" tint="-0.14996795556505021"/>
      </right>
      <top style="thick">
        <color theme="1" tint="0.499984740745262"/>
      </top>
      <bottom style="thick">
        <color theme="0" tint="-0.1499679555650502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2" fillId="0" borderId="1"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71" fillId="13" borderId="62" applyNumberFormat="0" applyAlignment="0" applyProtection="0"/>
  </cellStyleXfs>
  <cellXfs count="317">
    <xf numFmtId="0" fontId="0" fillId="0" borderId="0" xfId="0"/>
    <xf numFmtId="0" fontId="3" fillId="0" borderId="0" xfId="0" applyFont="1"/>
    <xf numFmtId="2" fontId="0" fillId="0" borderId="0" xfId="0" applyNumberFormat="1"/>
    <xf numFmtId="0" fontId="4" fillId="3" borderId="0" xfId="0" applyFont="1" applyFill="1"/>
    <xf numFmtId="0" fontId="1" fillId="3" borderId="0" xfId="0" applyFont="1" applyFill="1"/>
    <xf numFmtId="0" fontId="9" fillId="3" borderId="0" xfId="2" applyFont="1" applyFill="1" applyBorder="1" applyAlignment="1" applyProtection="1">
      <alignment vertical="center"/>
    </xf>
    <xf numFmtId="0" fontId="10" fillId="3" borderId="0" xfId="2" applyFont="1" applyFill="1" applyBorder="1" applyProtection="1"/>
    <xf numFmtId="0" fontId="11" fillId="3" borderId="0" xfId="2" applyFont="1" applyFill="1" applyBorder="1" applyProtection="1"/>
    <xf numFmtId="0" fontId="12" fillId="3" borderId="0" xfId="0" applyFont="1" applyFill="1" applyAlignment="1">
      <alignment vertical="center"/>
    </xf>
    <xf numFmtId="14" fontId="12" fillId="3" borderId="0" xfId="0" applyNumberFormat="1" applyFont="1" applyFill="1" applyAlignment="1">
      <alignment horizontal="right" vertical="center"/>
    </xf>
    <xf numFmtId="0" fontId="1" fillId="4" borderId="0" xfId="0" applyFont="1" applyFill="1"/>
    <xf numFmtId="0" fontId="0" fillId="5" borderId="0" xfId="0" applyFill="1"/>
    <xf numFmtId="165" fontId="0" fillId="5" borderId="0" xfId="1" applyNumberFormat="1" applyFont="1" applyFill="1"/>
    <xf numFmtId="0" fontId="13" fillId="5" borderId="0" xfId="0" applyFont="1" applyFill="1" applyAlignment="1">
      <alignment vertical="top"/>
    </xf>
    <xf numFmtId="0" fontId="14" fillId="5" borderId="0" xfId="0" applyFont="1" applyFill="1" applyAlignment="1">
      <alignment horizontal="left" vertical="top" wrapText="1"/>
    </xf>
    <xf numFmtId="165" fontId="19" fillId="6" borderId="0" xfId="1" applyNumberFormat="1" applyFont="1" applyFill="1" applyBorder="1"/>
    <xf numFmtId="0" fontId="14" fillId="7" borderId="12" xfId="0" applyFont="1" applyFill="1" applyBorder="1"/>
    <xf numFmtId="0" fontId="0" fillId="7" borderId="12" xfId="0" applyFill="1" applyBorder="1"/>
    <xf numFmtId="0" fontId="20" fillId="8" borderId="0" xfId="2" applyFont="1" applyFill="1" applyBorder="1" applyAlignment="1" applyProtection="1">
      <alignment horizontal="right" vertical="center"/>
    </xf>
    <xf numFmtId="0" fontId="0" fillId="6" borderId="0" xfId="0" applyFill="1"/>
    <xf numFmtId="0" fontId="14" fillId="6" borderId="0" xfId="0" applyFont="1" applyFill="1"/>
    <xf numFmtId="1" fontId="0" fillId="6" borderId="0" xfId="0" applyNumberFormat="1" applyFill="1"/>
    <xf numFmtId="0" fontId="13" fillId="0" borderId="0" xfId="0" applyFont="1" applyAlignment="1">
      <alignment vertical="top"/>
    </xf>
    <xf numFmtId="0" fontId="19" fillId="5" borderId="0" xfId="0" applyFont="1" applyFill="1"/>
    <xf numFmtId="0" fontId="14" fillId="6" borderId="14" xfId="0" applyFont="1" applyFill="1" applyBorder="1"/>
    <xf numFmtId="0" fontId="14" fillId="6" borderId="15" xfId="0" applyFont="1" applyFill="1" applyBorder="1" applyAlignment="1">
      <alignment horizontal="left" indent="1"/>
    </xf>
    <xf numFmtId="0" fontId="14" fillId="6" borderId="17" xfId="0" applyFont="1" applyFill="1" applyBorder="1" applyAlignment="1">
      <alignment horizontal="left" indent="1"/>
    </xf>
    <xf numFmtId="0" fontId="14" fillId="6" borderId="19" xfId="0" applyFont="1" applyFill="1" applyBorder="1"/>
    <xf numFmtId="0" fontId="14" fillId="6" borderId="20" xfId="0" applyFont="1" applyFill="1" applyBorder="1" applyAlignment="1">
      <alignment horizontal="left" indent="1"/>
    </xf>
    <xf numFmtId="0" fontId="19" fillId="6" borderId="14" xfId="0" applyFont="1" applyFill="1" applyBorder="1"/>
    <xf numFmtId="0" fontId="19" fillId="6" borderId="15" xfId="0" applyFont="1" applyFill="1" applyBorder="1"/>
    <xf numFmtId="0" fontId="14" fillId="6" borderId="19" xfId="0" applyFont="1" applyFill="1" applyBorder="1" applyAlignment="1">
      <alignment horizontal="left" indent="1"/>
    </xf>
    <xf numFmtId="0" fontId="17" fillId="5" borderId="0" xfId="0" applyFont="1" applyFill="1" applyAlignment="1">
      <alignment vertical="top" wrapText="1"/>
    </xf>
    <xf numFmtId="0" fontId="0" fillId="7" borderId="0" xfId="0" applyFill="1" applyAlignment="1">
      <alignment horizontal="right"/>
    </xf>
    <xf numFmtId="0" fontId="0" fillId="7" borderId="0" xfId="0" applyFill="1"/>
    <xf numFmtId="2" fontId="0" fillId="7" borderId="0" xfId="0" applyNumberFormat="1" applyFill="1" applyAlignment="1">
      <alignment horizontal="right"/>
    </xf>
    <xf numFmtId="0" fontId="14" fillId="6" borderId="0" xfId="0" applyFont="1" applyFill="1" applyAlignment="1">
      <alignment horizontal="left" indent="1"/>
    </xf>
    <xf numFmtId="0" fontId="14" fillId="7" borderId="14" xfId="0" applyFont="1" applyFill="1" applyBorder="1"/>
    <xf numFmtId="0" fontId="0" fillId="7" borderId="15" xfId="0" applyFill="1" applyBorder="1"/>
    <xf numFmtId="0" fontId="14" fillId="7" borderId="0" xfId="0" applyFont="1" applyFill="1"/>
    <xf numFmtId="0" fontId="0" fillId="7" borderId="17" xfId="0" applyFill="1" applyBorder="1"/>
    <xf numFmtId="0" fontId="14" fillId="7" borderId="19" xfId="0" applyFont="1" applyFill="1" applyBorder="1"/>
    <xf numFmtId="0" fontId="14" fillId="7" borderId="20" xfId="0" applyFont="1" applyFill="1" applyBorder="1"/>
    <xf numFmtId="0" fontId="14" fillId="6" borderId="14" xfId="0" applyFont="1" applyFill="1" applyBorder="1" applyAlignment="1">
      <alignment horizontal="left" indent="1"/>
    </xf>
    <xf numFmtId="0" fontId="16" fillId="6" borderId="0" xfId="0" applyFont="1" applyFill="1" applyAlignment="1">
      <alignment horizontal="left" indent="1"/>
    </xf>
    <xf numFmtId="165" fontId="19" fillId="6" borderId="17" xfId="1" applyNumberFormat="1" applyFont="1" applyFill="1" applyBorder="1"/>
    <xf numFmtId="0" fontId="0" fillId="6" borderId="17" xfId="0" applyFill="1" applyBorder="1"/>
    <xf numFmtId="0" fontId="0" fillId="6" borderId="19" xfId="0" applyFill="1" applyBorder="1"/>
    <xf numFmtId="0" fontId="0" fillId="6" borderId="20" xfId="0" applyFill="1" applyBorder="1"/>
    <xf numFmtId="0" fontId="0" fillId="7" borderId="0" xfId="0" applyFill="1" applyAlignment="1">
      <alignment wrapText="1"/>
    </xf>
    <xf numFmtId="0" fontId="0" fillId="7" borderId="0" xfId="0" applyFill="1" applyAlignment="1">
      <alignment vertical="center"/>
    </xf>
    <xf numFmtId="0" fontId="0" fillId="7" borderId="17" xfId="0" applyFill="1" applyBorder="1" applyAlignment="1">
      <alignment vertical="center"/>
    </xf>
    <xf numFmtId="0" fontId="19" fillId="3" borderId="0" xfId="0" applyFont="1" applyFill="1"/>
    <xf numFmtId="0" fontId="25" fillId="3" borderId="0" xfId="0" applyFont="1" applyFill="1" applyAlignment="1">
      <alignment vertical="center" wrapText="1"/>
    </xf>
    <xf numFmtId="0" fontId="0" fillId="6" borderId="14" xfId="0" applyFill="1" applyBorder="1" applyAlignment="1">
      <alignment horizontal="center"/>
    </xf>
    <xf numFmtId="0" fontId="14" fillId="6" borderId="14" xfId="0" applyFont="1" applyFill="1" applyBorder="1" applyAlignment="1">
      <alignment horizontal="center"/>
    </xf>
    <xf numFmtId="0" fontId="16" fillId="6" borderId="0" xfId="0" applyFont="1" applyFill="1" applyAlignment="1">
      <alignment horizontal="center"/>
    </xf>
    <xf numFmtId="0" fontId="0" fillId="6" borderId="0" xfId="0" applyFill="1" applyAlignment="1">
      <alignment horizontal="center"/>
    </xf>
    <xf numFmtId="165" fontId="19" fillId="6" borderId="0" xfId="1" applyNumberFormat="1" applyFont="1" applyFill="1" applyBorder="1" applyAlignment="1">
      <alignment horizontal="center"/>
    </xf>
    <xf numFmtId="0" fontId="0" fillId="7" borderId="14" xfId="0" applyFill="1" applyBorder="1" applyAlignment="1">
      <alignment horizontal="right"/>
    </xf>
    <xf numFmtId="0" fontId="0" fillId="6" borderId="14" xfId="0" applyFill="1" applyBorder="1"/>
    <xf numFmtId="0" fontId="0" fillId="6" borderId="15" xfId="0" applyFill="1" applyBorder="1"/>
    <xf numFmtId="0" fontId="24" fillId="3" borderId="0" xfId="0" applyFont="1" applyFill="1" applyAlignment="1">
      <alignment vertical="center"/>
    </xf>
    <xf numFmtId="0" fontId="27" fillId="5" borderId="0" xfId="0" applyFont="1" applyFill="1" applyAlignment="1">
      <alignment horizontal="center"/>
    </xf>
    <xf numFmtId="0" fontId="17" fillId="5" borderId="0" xfId="0" applyFont="1" applyFill="1"/>
    <xf numFmtId="0" fontId="30" fillId="5" borderId="0" xfId="0" applyFont="1" applyFill="1"/>
    <xf numFmtId="0" fontId="31" fillId="5" borderId="0" xfId="0" applyFont="1" applyFill="1"/>
    <xf numFmtId="0" fontId="33" fillId="3" borderId="0" xfId="0" applyFont="1" applyFill="1" applyAlignment="1">
      <alignment vertical="center" wrapText="1"/>
    </xf>
    <xf numFmtId="0" fontId="35" fillId="3" borderId="0" xfId="0" applyFont="1" applyFill="1" applyAlignment="1">
      <alignment horizontal="left" vertical="center" wrapText="1"/>
    </xf>
    <xf numFmtId="0" fontId="3" fillId="7" borderId="0" xfId="0" applyFont="1" applyFill="1" applyAlignment="1">
      <alignment vertical="center"/>
    </xf>
    <xf numFmtId="0" fontId="36" fillId="6" borderId="0" xfId="0" applyFont="1" applyFill="1"/>
    <xf numFmtId="0" fontId="29" fillId="5" borderId="0" xfId="0" applyFont="1" applyFill="1" applyAlignment="1">
      <alignment vertical="center" wrapText="1"/>
    </xf>
    <xf numFmtId="2" fontId="0" fillId="7" borderId="12" xfId="0" applyNumberFormat="1" applyFill="1" applyBorder="1" applyAlignment="1">
      <alignment horizontal="right"/>
    </xf>
    <xf numFmtId="0" fontId="27" fillId="7" borderId="16" xfId="0" applyFont="1" applyFill="1" applyBorder="1" applyAlignment="1">
      <alignment vertical="center" textRotation="135"/>
    </xf>
    <xf numFmtId="0" fontId="27" fillId="7" borderId="18" xfId="0" applyFont="1" applyFill="1" applyBorder="1" applyAlignment="1">
      <alignment vertical="center" textRotation="135"/>
    </xf>
    <xf numFmtId="0" fontId="0" fillId="6" borderId="0" xfId="0" applyFill="1" applyAlignment="1">
      <alignment horizontal="left" indent="1"/>
    </xf>
    <xf numFmtId="165" fontId="1" fillId="6" borderId="0" xfId="1" applyNumberFormat="1" applyFont="1" applyFill="1" applyBorder="1"/>
    <xf numFmtId="0" fontId="8" fillId="6" borderId="0" xfId="0" applyFont="1" applyFill="1" applyAlignment="1">
      <alignment vertical="top" wrapText="1"/>
    </xf>
    <xf numFmtId="0" fontId="6" fillId="3" borderId="0" xfId="3" applyFill="1" applyAlignment="1">
      <alignment horizontal="center"/>
    </xf>
    <xf numFmtId="0" fontId="0" fillId="7" borderId="20" xfId="0" applyFill="1" applyBorder="1"/>
    <xf numFmtId="0" fontId="1" fillId="0" borderId="0" xfId="0" applyFont="1"/>
    <xf numFmtId="0" fontId="9" fillId="3" borderId="0" xfId="2" applyFont="1" applyFill="1" applyBorder="1" applyAlignment="1">
      <alignment vertical="center"/>
    </xf>
    <xf numFmtId="0" fontId="41" fillId="3" borderId="0" xfId="0" applyFont="1" applyFill="1"/>
    <xf numFmtId="14" fontId="41" fillId="3" borderId="0" xfId="0" applyNumberFormat="1" applyFont="1" applyFill="1"/>
    <xf numFmtId="0" fontId="42" fillId="3" borderId="0" xfId="2" applyFont="1" applyFill="1" applyBorder="1"/>
    <xf numFmtId="0" fontId="10" fillId="3" borderId="0" xfId="2" applyFont="1" applyFill="1" applyBorder="1"/>
    <xf numFmtId="0" fontId="43" fillId="3" borderId="0" xfId="0" applyFont="1" applyFill="1" applyAlignment="1">
      <alignment vertical="center"/>
    </xf>
    <xf numFmtId="14" fontId="43" fillId="3" borderId="0" xfId="0" applyNumberFormat="1" applyFont="1" applyFill="1" applyAlignment="1">
      <alignment horizontal="left" vertical="center" indent="1"/>
    </xf>
    <xf numFmtId="0" fontId="44" fillId="3" borderId="0" xfId="2" applyFont="1" applyFill="1" applyBorder="1"/>
    <xf numFmtId="0" fontId="1" fillId="10" borderId="0" xfId="0" applyFont="1" applyFill="1"/>
    <xf numFmtId="0" fontId="1" fillId="11" borderId="29" xfId="0" applyFont="1" applyFill="1" applyBorder="1"/>
    <xf numFmtId="0" fontId="45" fillId="11" borderId="30" xfId="0" applyFont="1" applyFill="1" applyBorder="1"/>
    <xf numFmtId="0" fontId="46" fillId="11" borderId="30" xfId="0" applyFont="1" applyFill="1" applyBorder="1"/>
    <xf numFmtId="0" fontId="1" fillId="11" borderId="31" xfId="0" applyFont="1" applyFill="1" applyBorder="1"/>
    <xf numFmtId="0" fontId="1" fillId="11" borderId="32" xfId="0" applyFont="1" applyFill="1" applyBorder="1"/>
    <xf numFmtId="0" fontId="46" fillId="11" borderId="0" xfId="0" applyFont="1" applyFill="1"/>
    <xf numFmtId="0" fontId="1" fillId="11" borderId="33" xfId="0" applyFont="1" applyFill="1" applyBorder="1"/>
    <xf numFmtId="0" fontId="49" fillId="11" borderId="33" xfId="0" applyFont="1" applyFill="1" applyBorder="1"/>
    <xf numFmtId="0" fontId="49" fillId="11" borderId="33" xfId="0" applyFont="1" applyFill="1" applyBorder="1" applyAlignment="1">
      <alignment vertical="top" wrapText="1"/>
    </xf>
    <xf numFmtId="0" fontId="49" fillId="11" borderId="0" xfId="0" applyFont="1" applyFill="1" applyAlignment="1">
      <alignment vertical="top" wrapText="1"/>
    </xf>
    <xf numFmtId="0" fontId="49" fillId="11" borderId="33" xfId="0" applyFont="1" applyFill="1" applyBorder="1" applyAlignment="1">
      <alignment horizontal="left" vertical="top" wrapText="1"/>
    </xf>
    <xf numFmtId="0" fontId="49" fillId="11" borderId="34" xfId="0" applyFont="1" applyFill="1" applyBorder="1" applyAlignment="1">
      <alignment horizontal="left" vertical="top" wrapText="1"/>
    </xf>
    <xf numFmtId="0" fontId="1" fillId="11" borderId="35" xfId="0" applyFont="1" applyFill="1" applyBorder="1"/>
    <xf numFmtId="0" fontId="49" fillId="11" borderId="36" xfId="0" applyFont="1" applyFill="1" applyBorder="1" applyAlignment="1">
      <alignment vertical="top" wrapText="1"/>
    </xf>
    <xf numFmtId="0" fontId="1" fillId="11" borderId="37" xfId="0" applyFont="1" applyFill="1" applyBorder="1"/>
    <xf numFmtId="0" fontId="49" fillId="10" borderId="0" xfId="0" applyFont="1" applyFill="1" applyAlignment="1">
      <alignment vertical="top" wrapText="1"/>
    </xf>
    <xf numFmtId="0" fontId="49" fillId="10" borderId="0" xfId="0" applyFont="1" applyFill="1"/>
    <xf numFmtId="0" fontId="25" fillId="3" borderId="0" xfId="0" applyFont="1" applyFill="1" applyAlignment="1">
      <alignment vertical="top" wrapText="1"/>
    </xf>
    <xf numFmtId="0" fontId="49" fillId="3" borderId="0" xfId="0" applyFont="1" applyFill="1" applyAlignment="1">
      <alignment horizontal="left" vertical="top" wrapText="1"/>
    </xf>
    <xf numFmtId="0" fontId="49" fillId="3" borderId="0" xfId="0" applyFont="1" applyFill="1" applyAlignment="1">
      <alignment vertical="top" wrapText="1"/>
    </xf>
    <xf numFmtId="0" fontId="52" fillId="3" borderId="0" xfId="0" applyFont="1" applyFill="1"/>
    <xf numFmtId="0" fontId="14" fillId="3" borderId="0" xfId="0" applyFont="1" applyFill="1"/>
    <xf numFmtId="0" fontId="53" fillId="8" borderId="0" xfId="2" applyFont="1" applyFill="1" applyBorder="1" applyAlignment="1" applyProtection="1">
      <alignment horizontal="right" vertical="center"/>
    </xf>
    <xf numFmtId="0" fontId="53" fillId="9" borderId="0" xfId="2" applyFont="1" applyFill="1" applyBorder="1" applyAlignment="1" applyProtection="1">
      <alignment horizontal="right" vertical="center"/>
    </xf>
    <xf numFmtId="0" fontId="54" fillId="5" borderId="0" xfId="0" applyFont="1" applyFill="1"/>
    <xf numFmtId="0" fontId="32" fillId="3" borderId="0" xfId="0" applyFont="1" applyFill="1" applyAlignment="1">
      <alignment vertical="center"/>
    </xf>
    <xf numFmtId="0" fontId="56" fillId="2" borderId="24" xfId="0" applyFont="1" applyFill="1" applyBorder="1"/>
    <xf numFmtId="0" fontId="57" fillId="5" borderId="0" xfId="0" applyFont="1" applyFill="1"/>
    <xf numFmtId="0" fontId="58" fillId="7" borderId="16" xfId="3" applyFont="1" applyFill="1" applyBorder="1" applyAlignment="1">
      <alignment horizontal="left" indent="1"/>
    </xf>
    <xf numFmtId="0" fontId="17" fillId="7" borderId="18" xfId="0" applyFont="1" applyFill="1" applyBorder="1" applyAlignment="1">
      <alignment horizontal="left" vertical="top" indent="1"/>
    </xf>
    <xf numFmtId="0" fontId="56" fillId="2" borderId="38" xfId="0" applyFont="1" applyFill="1" applyBorder="1"/>
    <xf numFmtId="0" fontId="0" fillId="2" borderId="41" xfId="0" applyFill="1" applyBorder="1"/>
    <xf numFmtId="0" fontId="17" fillId="7" borderId="0" xfId="0" applyFont="1" applyFill="1"/>
    <xf numFmtId="0" fontId="17" fillId="7" borderId="19" xfId="0" applyFont="1" applyFill="1" applyBorder="1"/>
    <xf numFmtId="0" fontId="27" fillId="7" borderId="13" xfId="0" applyFont="1" applyFill="1" applyBorder="1"/>
    <xf numFmtId="0" fontId="0" fillId="7" borderId="14" xfId="0" applyFill="1" applyBorder="1"/>
    <xf numFmtId="0" fontId="6" fillId="5" borderId="0" xfId="3" applyFill="1" applyAlignment="1">
      <alignment horizontal="center"/>
    </xf>
    <xf numFmtId="0" fontId="33" fillId="5" borderId="0" xfId="0" applyFont="1" applyFill="1" applyAlignment="1">
      <alignment vertical="center" wrapText="1"/>
    </xf>
    <xf numFmtId="0" fontId="14" fillId="6" borderId="2" xfId="0" applyFont="1" applyFill="1" applyBorder="1"/>
    <xf numFmtId="0" fontId="14" fillId="6" borderId="9" xfId="0" applyFont="1" applyFill="1" applyBorder="1"/>
    <xf numFmtId="0" fontId="14" fillId="5" borderId="0" xfId="0" applyFont="1" applyFill="1"/>
    <xf numFmtId="0" fontId="14" fillId="6" borderId="2" xfId="0" applyFont="1" applyFill="1" applyBorder="1" applyAlignment="1">
      <alignment horizontal="left"/>
    </xf>
    <xf numFmtId="0" fontId="56" fillId="5" borderId="0" xfId="0" applyFont="1" applyFill="1"/>
    <xf numFmtId="0" fontId="14" fillId="6" borderId="9" xfId="0" applyFont="1" applyFill="1" applyBorder="1" applyAlignment="1">
      <alignment horizontal="left"/>
    </xf>
    <xf numFmtId="0" fontId="0" fillId="5" borderId="18" xfId="0" applyFill="1" applyBorder="1"/>
    <xf numFmtId="0" fontId="0" fillId="5" borderId="19" xfId="0" applyFill="1" applyBorder="1"/>
    <xf numFmtId="0" fontId="0" fillId="5" borderId="20" xfId="0" applyFill="1" applyBorder="1"/>
    <xf numFmtId="0" fontId="14" fillId="6" borderId="52" xfId="0" applyFont="1" applyFill="1" applyBorder="1" applyAlignment="1">
      <alignment horizontal="left" indent="1"/>
    </xf>
    <xf numFmtId="0" fontId="14" fillId="6" borderId="3" xfId="0" applyFont="1" applyFill="1" applyBorder="1" applyAlignment="1">
      <alignment horizontal="left" indent="1"/>
    </xf>
    <xf numFmtId="0" fontId="6" fillId="6" borderId="16" xfId="3" applyFill="1" applyBorder="1" applyAlignment="1">
      <alignment horizontal="left" indent="1"/>
    </xf>
    <xf numFmtId="0" fontId="14" fillId="6" borderId="5" xfId="0" applyFont="1" applyFill="1" applyBorder="1" applyAlignment="1">
      <alignment horizontal="left" wrapText="1" indent="1"/>
    </xf>
    <xf numFmtId="0" fontId="14" fillId="6" borderId="7" xfId="0" applyFont="1" applyFill="1" applyBorder="1" applyAlignment="1">
      <alignment horizontal="left" vertical="center" indent="1"/>
    </xf>
    <xf numFmtId="0" fontId="0" fillId="6" borderId="3" xfId="0" applyFill="1" applyBorder="1" applyAlignment="1">
      <alignment horizontal="left" indent="1"/>
    </xf>
    <xf numFmtId="0" fontId="0" fillId="6" borderId="5" xfId="0" applyFill="1" applyBorder="1" applyAlignment="1">
      <alignment horizontal="left" indent="1"/>
    </xf>
    <xf numFmtId="165" fontId="16" fillId="6" borderId="8" xfId="1" applyNumberFormat="1" applyFont="1" applyFill="1" applyBorder="1" applyAlignment="1">
      <alignment vertical="center"/>
    </xf>
    <xf numFmtId="165" fontId="3" fillId="6" borderId="4" xfId="1" applyNumberFormat="1" applyFont="1" applyFill="1" applyBorder="1"/>
    <xf numFmtId="165" fontId="3" fillId="6" borderId="6" xfId="1" applyNumberFormat="1" applyFont="1" applyFill="1" applyBorder="1"/>
    <xf numFmtId="0" fontId="27" fillId="2" borderId="11" xfId="0" applyFont="1" applyFill="1" applyBorder="1"/>
    <xf numFmtId="2" fontId="16" fillId="6" borderId="40" xfId="0" applyNumberFormat="1" applyFont="1" applyFill="1" applyBorder="1" applyAlignment="1">
      <alignment horizontal="right" indent="1"/>
    </xf>
    <xf numFmtId="2" fontId="16" fillId="6" borderId="4" xfId="0" applyNumberFormat="1" applyFont="1" applyFill="1" applyBorder="1" applyAlignment="1">
      <alignment horizontal="right" indent="1"/>
    </xf>
    <xf numFmtId="0" fontId="0" fillId="6" borderId="17" xfId="0" applyFill="1" applyBorder="1" applyAlignment="1">
      <alignment horizontal="right" indent="1"/>
    </xf>
    <xf numFmtId="0" fontId="16" fillId="6" borderId="4" xfId="0" applyFont="1" applyFill="1" applyBorder="1" applyAlignment="1">
      <alignment horizontal="right" indent="1"/>
    </xf>
    <xf numFmtId="0" fontId="16" fillId="6" borderId="6" xfId="0" applyFont="1" applyFill="1" applyBorder="1" applyAlignment="1">
      <alignment horizontal="right" indent="1"/>
    </xf>
    <xf numFmtId="0" fontId="14" fillId="6" borderId="53" xfId="0" applyFont="1" applyFill="1" applyBorder="1" applyAlignment="1">
      <alignment horizontal="right" indent="1"/>
    </xf>
    <xf numFmtId="2" fontId="14" fillId="6" borderId="53" xfId="0" applyNumberFormat="1" applyFont="1" applyFill="1" applyBorder="1" applyAlignment="1">
      <alignment horizontal="right" indent="1"/>
    </xf>
    <xf numFmtId="0" fontId="14" fillId="6" borderId="2" xfId="0" applyFont="1" applyFill="1" applyBorder="1" applyAlignment="1">
      <alignment horizontal="right" indent="1"/>
    </xf>
    <xf numFmtId="2" fontId="14" fillId="6" borderId="2" xfId="0" applyNumberFormat="1" applyFont="1" applyFill="1" applyBorder="1" applyAlignment="1">
      <alignment horizontal="right" indent="1"/>
    </xf>
    <xf numFmtId="0" fontId="0" fillId="6" borderId="0" xfId="0" applyFill="1" applyAlignment="1">
      <alignment horizontal="right" indent="1"/>
    </xf>
    <xf numFmtId="0" fontId="17" fillId="6" borderId="16" xfId="0" applyFont="1" applyFill="1" applyBorder="1" applyAlignment="1">
      <alignment horizontal="left" indent="1"/>
    </xf>
    <xf numFmtId="0" fontId="39" fillId="6" borderId="16" xfId="0" applyFont="1" applyFill="1" applyBorder="1" applyAlignment="1">
      <alignment horizontal="left" indent="1"/>
    </xf>
    <xf numFmtId="0" fontId="59" fillId="8" borderId="0" xfId="2" applyFont="1" applyFill="1" applyBorder="1" applyAlignment="1" applyProtection="1">
      <alignment horizontal="right" vertical="center"/>
    </xf>
    <xf numFmtId="2" fontId="17" fillId="6" borderId="17" xfId="0" applyNumberFormat="1" applyFont="1" applyFill="1" applyBorder="1" applyAlignment="1">
      <alignment horizontal="right" indent="1"/>
    </xf>
    <xf numFmtId="2" fontId="39" fillId="6" borderId="17" xfId="0" applyNumberFormat="1" applyFont="1" applyFill="1" applyBorder="1" applyAlignment="1">
      <alignment horizontal="right" indent="1"/>
    </xf>
    <xf numFmtId="2" fontId="38" fillId="6" borderId="17" xfId="0" applyNumberFormat="1" applyFont="1" applyFill="1" applyBorder="1" applyAlignment="1">
      <alignment horizontal="right" indent="1"/>
    </xf>
    <xf numFmtId="0" fontId="27" fillId="2" borderId="42" xfId="0" applyFont="1" applyFill="1" applyBorder="1" applyAlignment="1">
      <alignment horizontal="right" indent="1"/>
    </xf>
    <xf numFmtId="0" fontId="55" fillId="5" borderId="0" xfId="0" applyFont="1" applyFill="1"/>
    <xf numFmtId="165" fontId="0" fillId="7" borderId="0" xfId="1" applyNumberFormat="1" applyFont="1" applyFill="1" applyBorder="1" applyAlignment="1">
      <alignment horizontal="right"/>
    </xf>
    <xf numFmtId="165" fontId="0" fillId="7" borderId="12" xfId="1" applyNumberFormat="1" applyFont="1" applyFill="1" applyBorder="1" applyAlignment="1">
      <alignment horizontal="right"/>
    </xf>
    <xf numFmtId="165" fontId="14" fillId="6" borderId="0" xfId="1" applyNumberFormat="1" applyFont="1" applyFill="1" applyBorder="1" applyAlignment="1">
      <alignment horizontal="left" indent="1"/>
    </xf>
    <xf numFmtId="165" fontId="0" fillId="6" borderId="0" xfId="1" applyNumberFormat="1" applyFont="1" applyFill="1" applyBorder="1"/>
    <xf numFmtId="0" fontId="53" fillId="9" borderId="0" xfId="2" applyFont="1" applyFill="1" applyBorder="1" applyAlignment="1" applyProtection="1">
      <alignment horizontal="right"/>
    </xf>
    <xf numFmtId="165" fontId="19" fillId="6" borderId="0" xfId="1" applyNumberFormat="1" applyFont="1" applyFill="1" applyBorder="1" applyAlignment="1">
      <alignment vertical="center"/>
    </xf>
    <xf numFmtId="0" fontId="14" fillId="6" borderId="19" xfId="0" applyFont="1" applyFill="1" applyBorder="1" applyAlignment="1">
      <alignment horizontal="left" vertical="center"/>
    </xf>
    <xf numFmtId="0" fontId="14" fillId="7" borderId="14" xfId="0" applyFont="1" applyFill="1" applyBorder="1" applyAlignment="1">
      <alignment vertical="center"/>
    </xf>
    <xf numFmtId="0" fontId="14" fillId="7" borderId="0" xfId="0" applyFont="1" applyFill="1" applyAlignment="1">
      <alignment vertical="center"/>
    </xf>
    <xf numFmtId="0" fontId="14" fillId="7" borderId="12" xfId="0" applyFont="1" applyFill="1" applyBorder="1" applyAlignment="1">
      <alignment vertical="center"/>
    </xf>
    <xf numFmtId="0" fontId="14" fillId="6" borderId="0" xfId="0" applyFont="1" applyFill="1" applyAlignment="1">
      <alignment vertical="center"/>
    </xf>
    <xf numFmtId="0" fontId="14" fillId="6" borderId="19" xfId="0" applyFont="1" applyFill="1" applyBorder="1" applyAlignment="1">
      <alignment vertical="center"/>
    </xf>
    <xf numFmtId="0" fontId="16" fillId="7" borderId="0" xfId="0" applyFont="1" applyFill="1" applyAlignment="1">
      <alignment vertical="center"/>
    </xf>
    <xf numFmtId="0" fontId="27" fillId="12" borderId="44" xfId="0" applyFont="1" applyFill="1" applyBorder="1" applyAlignment="1">
      <alignment vertical="center"/>
    </xf>
    <xf numFmtId="0" fontId="16" fillId="12" borderId="45" xfId="0" applyFont="1" applyFill="1" applyBorder="1" applyAlignment="1">
      <alignment horizontal="center" vertical="center" wrapText="1"/>
    </xf>
    <xf numFmtId="0" fontId="27" fillId="12" borderId="45" xfId="0" applyFont="1" applyFill="1" applyBorder="1" applyAlignment="1">
      <alignment horizontal="center" vertical="center" wrapText="1"/>
    </xf>
    <xf numFmtId="0" fontId="27" fillId="12" borderId="39" xfId="0" applyFont="1" applyFill="1" applyBorder="1" applyAlignment="1">
      <alignment horizontal="center" vertical="center"/>
    </xf>
    <xf numFmtId="0" fontId="27" fillId="12" borderId="10" xfId="0" applyFont="1" applyFill="1" applyBorder="1"/>
    <xf numFmtId="0" fontId="27" fillId="12" borderId="11" xfId="0" applyFont="1" applyFill="1" applyBorder="1" applyAlignment="1">
      <alignment horizontal="right" indent="1"/>
    </xf>
    <xf numFmtId="2" fontId="0" fillId="7" borderId="0" xfId="0" applyNumberFormat="1" applyFill="1"/>
    <xf numFmtId="0" fontId="20" fillId="9" borderId="0" xfId="2" applyFont="1" applyFill="1" applyBorder="1" applyAlignment="1" applyProtection="1">
      <alignment horizontal="right" vertical="center"/>
    </xf>
    <xf numFmtId="164" fontId="27" fillId="7" borderId="12" xfId="0" applyNumberFormat="1" applyFont="1" applyFill="1" applyBorder="1"/>
    <xf numFmtId="0" fontId="49" fillId="11" borderId="0" xfId="0" applyFont="1" applyFill="1" applyAlignment="1">
      <alignment horizontal="left" vertical="top" wrapText="1"/>
    </xf>
    <xf numFmtId="0" fontId="26" fillId="5" borderId="0" xfId="0" applyFont="1" applyFill="1" applyAlignment="1">
      <alignment horizontal="left" vertical="top" wrapText="1" indent="1"/>
    </xf>
    <xf numFmtId="0" fontId="8" fillId="6" borderId="0" xfId="0" applyFont="1" applyFill="1" applyAlignment="1">
      <alignment horizontal="left" vertical="top" wrapText="1"/>
    </xf>
    <xf numFmtId="0" fontId="17" fillId="5" borderId="0" xfId="0" applyFont="1" applyFill="1" applyAlignment="1">
      <alignment horizontal="left" vertical="top" wrapText="1"/>
    </xf>
    <xf numFmtId="0" fontId="18" fillId="5" borderId="0" xfId="0" applyFont="1" applyFill="1" applyAlignment="1">
      <alignment horizontal="center"/>
    </xf>
    <xf numFmtId="0" fontId="14" fillId="6" borderId="48" xfId="0" applyFont="1" applyFill="1" applyBorder="1" applyAlignment="1">
      <alignment horizontal="left"/>
    </xf>
    <xf numFmtId="0" fontId="14" fillId="6" borderId="49" xfId="0" applyFont="1" applyFill="1" applyBorder="1" applyAlignment="1">
      <alignment horizontal="left"/>
    </xf>
    <xf numFmtId="0" fontId="0" fillId="6" borderId="60" xfId="0" applyFill="1" applyBorder="1" applyAlignment="1">
      <alignment horizontal="left" indent="1"/>
    </xf>
    <xf numFmtId="0" fontId="0" fillId="6" borderId="21" xfId="0" applyFill="1" applyBorder="1" applyAlignment="1">
      <alignment horizontal="left"/>
    </xf>
    <xf numFmtId="0" fontId="0" fillId="6" borderId="22" xfId="0" applyFill="1" applyBorder="1" applyAlignment="1">
      <alignment horizontal="left"/>
    </xf>
    <xf numFmtId="0" fontId="0" fillId="6" borderId="23" xfId="0" applyFill="1" applyBorder="1" applyAlignment="1">
      <alignment horizontal="left"/>
    </xf>
    <xf numFmtId="165" fontId="3" fillId="6" borderId="61" xfId="1" applyNumberFormat="1" applyFont="1" applyFill="1" applyBorder="1"/>
    <xf numFmtId="0" fontId="0" fillId="0" borderId="0" xfId="0" applyAlignment="1">
      <alignment vertical="center"/>
    </xf>
    <xf numFmtId="0" fontId="65" fillId="0" borderId="0" xfId="0" applyFont="1" applyAlignment="1">
      <alignment horizontal="left" vertical="center" indent="8"/>
    </xf>
    <xf numFmtId="0" fontId="0" fillId="0" borderId="0" xfId="0" applyAlignment="1">
      <alignment horizontal="left" vertical="center" indent="8"/>
    </xf>
    <xf numFmtId="0" fontId="67" fillId="0" borderId="0" xfId="0" applyFont="1" applyAlignment="1">
      <alignment horizontal="left" vertical="center" indent="8"/>
    </xf>
    <xf numFmtId="0" fontId="16" fillId="0" borderId="0" xfId="0" applyFont="1" applyAlignment="1">
      <alignment horizontal="left" vertical="center" indent="8"/>
    </xf>
    <xf numFmtId="0" fontId="69" fillId="0" borderId="0" xfId="0" applyFont="1" applyAlignment="1">
      <alignment vertical="center"/>
    </xf>
    <xf numFmtId="0" fontId="6" fillId="7" borderId="16" xfId="4" applyFill="1" applyBorder="1" applyAlignment="1">
      <alignment horizontal="left" indent="1"/>
    </xf>
    <xf numFmtId="0" fontId="70" fillId="0" borderId="0" xfId="0" applyFont="1"/>
    <xf numFmtId="0" fontId="15" fillId="7" borderId="0" xfId="0" applyFont="1" applyFill="1" applyAlignment="1">
      <alignment horizontal="center"/>
    </xf>
    <xf numFmtId="164" fontId="0" fillId="0" borderId="0" xfId="0" applyNumberFormat="1"/>
    <xf numFmtId="0" fontId="14" fillId="7" borderId="0" xfId="0" applyFont="1" applyFill="1" applyAlignment="1">
      <alignment horizontal="left" vertical="center" indent="2"/>
    </xf>
    <xf numFmtId="0" fontId="14" fillId="6" borderId="0" xfId="0" applyFont="1" applyFill="1" applyAlignment="1">
      <alignment horizontal="right" wrapText="1"/>
    </xf>
    <xf numFmtId="0" fontId="14" fillId="6" borderId="0" xfId="0" applyFont="1" applyFill="1" applyAlignment="1">
      <alignment horizontal="right"/>
    </xf>
    <xf numFmtId="0" fontId="0" fillId="0" borderId="63" xfId="0" applyBorder="1"/>
    <xf numFmtId="0" fontId="27" fillId="6" borderId="0" xfId="0" quotePrefix="1" applyFont="1" applyFill="1" applyAlignment="1">
      <alignment horizontal="right"/>
    </xf>
    <xf numFmtId="9" fontId="74" fillId="7" borderId="0" xfId="0" applyNumberFormat="1" applyFont="1" applyFill="1" applyAlignment="1">
      <alignment vertical="center"/>
    </xf>
    <xf numFmtId="165" fontId="75" fillId="6" borderId="0" xfId="1" applyNumberFormat="1" applyFont="1" applyFill="1" applyBorder="1"/>
    <xf numFmtId="9" fontId="76" fillId="6" borderId="65" xfId="5" applyFont="1" applyFill="1" applyBorder="1" applyAlignment="1" applyProtection="1">
      <alignment horizontal="center" vertical="center"/>
      <protection hidden="1"/>
    </xf>
    <xf numFmtId="9" fontId="76" fillId="6" borderId="0" xfId="5" applyFont="1" applyFill="1" applyBorder="1" applyAlignment="1" applyProtection="1">
      <alignment horizontal="center" vertical="center"/>
      <protection hidden="1"/>
    </xf>
    <xf numFmtId="0" fontId="0" fillId="6" borderId="0" xfId="0" quotePrefix="1" applyFill="1" applyAlignment="1">
      <alignment horizontal="left"/>
    </xf>
    <xf numFmtId="9" fontId="74" fillId="6" borderId="0" xfId="0" applyNumberFormat="1" applyFont="1" applyFill="1" applyAlignment="1">
      <alignment vertical="center"/>
    </xf>
    <xf numFmtId="0" fontId="16" fillId="7" borderId="0" xfId="0" applyFont="1" applyFill="1"/>
    <xf numFmtId="2" fontId="27" fillId="7" borderId="0" xfId="0" applyNumberFormat="1" applyFont="1" applyFill="1"/>
    <xf numFmtId="9" fontId="76" fillId="7" borderId="65" xfId="5" applyFont="1" applyFill="1" applyBorder="1" applyAlignment="1" applyProtection="1">
      <alignment horizontal="center" vertical="center"/>
      <protection hidden="1"/>
    </xf>
    <xf numFmtId="0" fontId="14" fillId="7" borderId="17" xfId="0" applyFont="1" applyFill="1" applyBorder="1" applyAlignment="1">
      <alignment horizontal="left" indent="1"/>
    </xf>
    <xf numFmtId="0" fontId="14" fillId="7" borderId="0" xfId="0" applyFont="1" applyFill="1" applyAlignment="1">
      <alignment horizontal="left"/>
    </xf>
    <xf numFmtId="0" fontId="7" fillId="7" borderId="0" xfId="0" applyFont="1" applyFill="1" applyAlignment="1">
      <alignment vertical="center" wrapText="1"/>
    </xf>
    <xf numFmtId="2" fontId="0" fillId="6" borderId="0" xfId="0" applyNumberFormat="1" applyFill="1"/>
    <xf numFmtId="165" fontId="80" fillId="11" borderId="66" xfId="1" applyNumberFormat="1" applyFont="1" applyFill="1" applyBorder="1" applyAlignment="1" applyProtection="1">
      <alignment horizontal="center" vertical="center"/>
      <protection locked="0" hidden="1"/>
    </xf>
    <xf numFmtId="9" fontId="80" fillId="11" borderId="66" xfId="5" applyFont="1" applyFill="1" applyBorder="1" applyAlignment="1" applyProtection="1">
      <alignment horizontal="center" vertical="center"/>
      <protection locked="0" hidden="1"/>
    </xf>
    <xf numFmtId="9" fontId="74" fillId="6" borderId="0" xfId="5" applyFont="1" applyFill="1"/>
    <xf numFmtId="1" fontId="81" fillId="6" borderId="0" xfId="6" applyNumberFormat="1" applyFont="1" applyFill="1" applyBorder="1" applyAlignment="1" applyProtection="1">
      <alignment horizontal="center" vertical="center"/>
      <protection hidden="1"/>
    </xf>
    <xf numFmtId="0" fontId="0" fillId="6" borderId="0" xfId="0" applyFill="1" applyAlignment="1">
      <alignment horizontal="left"/>
    </xf>
    <xf numFmtId="0" fontId="83" fillId="8" borderId="0" xfId="2" applyFont="1" applyFill="1" applyBorder="1" applyAlignment="1" applyProtection="1">
      <alignment horizontal="right" vertical="center"/>
    </xf>
    <xf numFmtId="0" fontId="8" fillId="7" borderId="0" xfId="0" applyFont="1" applyFill="1" applyAlignment="1">
      <alignment vertical="top"/>
    </xf>
    <xf numFmtId="165" fontId="17" fillId="0" borderId="64" xfId="1" applyNumberFormat="1" applyFont="1" applyBorder="1" applyAlignment="1" applyProtection="1">
      <alignment vertical="center"/>
      <protection locked="0"/>
    </xf>
    <xf numFmtId="165" fontId="17" fillId="0" borderId="64" xfId="1" applyNumberFormat="1" applyFont="1" applyBorder="1" applyProtection="1">
      <protection locked="0"/>
    </xf>
    <xf numFmtId="9" fontId="17" fillId="0" borderId="64" xfId="5" applyFont="1" applyBorder="1" applyAlignment="1" applyProtection="1">
      <alignment vertical="center"/>
      <protection locked="0"/>
    </xf>
    <xf numFmtId="9" fontId="17" fillId="0" borderId="64" xfId="5" applyFont="1" applyBorder="1" applyProtection="1">
      <protection locked="0"/>
    </xf>
    <xf numFmtId="165" fontId="0" fillId="0" borderId="2" xfId="1" applyNumberFormat="1" applyFont="1" applyBorder="1" applyProtection="1">
      <protection locked="0"/>
    </xf>
    <xf numFmtId="165" fontId="80" fillId="6" borderId="0" xfId="1" applyNumberFormat="1" applyFont="1" applyFill="1" applyBorder="1" applyAlignment="1" applyProtection="1">
      <alignment horizontal="center" vertical="center"/>
      <protection locked="0" hidden="1"/>
    </xf>
    <xf numFmtId="9" fontId="17" fillId="0" borderId="64" xfId="5" applyFont="1" applyBorder="1" applyAlignment="1" applyProtection="1">
      <alignment horizontal="center"/>
      <protection locked="0"/>
    </xf>
    <xf numFmtId="0" fontId="25" fillId="3" borderId="0" xfId="0" applyFont="1" applyFill="1" applyAlignment="1">
      <alignment horizontal="left" vertical="top" wrapText="1"/>
    </xf>
    <xf numFmtId="0" fontId="47" fillId="11" borderId="0" xfId="0" applyFont="1" applyFill="1" applyAlignment="1">
      <alignment horizontal="left" vertical="top" wrapText="1"/>
    </xf>
    <xf numFmtId="0" fontId="79" fillId="11" borderId="0" xfId="0" applyFont="1" applyFill="1" applyAlignment="1">
      <alignment horizontal="left" vertical="top" wrapText="1"/>
    </xf>
    <xf numFmtId="0" fontId="49" fillId="11" borderId="0" xfId="0" applyFont="1" applyFill="1" applyAlignment="1">
      <alignment horizontal="left" vertical="top" wrapText="1"/>
    </xf>
    <xf numFmtId="0" fontId="50" fillId="11" borderId="0" xfId="0" applyFont="1" applyFill="1" applyAlignment="1">
      <alignment horizontal="left" vertical="top" wrapText="1"/>
    </xf>
    <xf numFmtId="0" fontId="17" fillId="5" borderId="0" xfId="0" applyFont="1" applyFill="1" applyAlignment="1">
      <alignment horizontal="left" vertical="center" wrapText="1"/>
    </xf>
    <xf numFmtId="0" fontId="13" fillId="5" borderId="0" xfId="0" applyFont="1" applyFill="1" applyAlignment="1">
      <alignment horizontal="left" vertical="top"/>
    </xf>
    <xf numFmtId="0" fontId="27" fillId="6" borderId="67"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3" fillId="7" borderId="14" xfId="0" applyFont="1" applyFill="1" applyBorder="1" applyAlignment="1">
      <alignment horizontal="right" vertical="center" wrapText="1"/>
    </xf>
    <xf numFmtId="0" fontId="27" fillId="7" borderId="67" xfId="0" applyFont="1" applyFill="1" applyBorder="1" applyAlignment="1">
      <alignment horizontal="center" vertical="center" wrapText="1"/>
    </xf>
    <xf numFmtId="0" fontId="27" fillId="7" borderId="68"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6" borderId="67" xfId="0" applyFont="1" applyFill="1" applyBorder="1" applyAlignment="1">
      <alignment horizontal="center" vertical="center"/>
    </xf>
    <xf numFmtId="0" fontId="27" fillId="6" borderId="68" xfId="0" applyFont="1" applyFill="1" applyBorder="1" applyAlignment="1">
      <alignment horizontal="center" vertical="center"/>
    </xf>
    <xf numFmtId="0" fontId="27" fillId="6" borderId="44" xfId="0" applyFont="1" applyFill="1" applyBorder="1" applyAlignment="1">
      <alignment horizontal="center" vertical="center"/>
    </xf>
    <xf numFmtId="0" fontId="37" fillId="5" borderId="25" xfId="0" applyFont="1" applyFill="1" applyBorder="1" applyAlignment="1">
      <alignment horizontal="center" vertical="center" wrapText="1"/>
    </xf>
    <xf numFmtId="0" fontId="37" fillId="5" borderId="26" xfId="0" applyFont="1" applyFill="1" applyBorder="1" applyAlignment="1">
      <alignment horizontal="center" vertical="center" wrapText="1"/>
    </xf>
    <xf numFmtId="0" fontId="26" fillId="5" borderId="16" xfId="0" applyFont="1" applyFill="1" applyBorder="1" applyAlignment="1">
      <alignment horizontal="left" vertical="top" wrapText="1" indent="1"/>
    </xf>
    <xf numFmtId="0" fontId="26" fillId="5" borderId="0" xfId="0" applyFont="1" applyFill="1" applyAlignment="1">
      <alignment horizontal="left" vertical="top" wrapText="1" indent="1"/>
    </xf>
    <xf numFmtId="0" fontId="7" fillId="5" borderId="0" xfId="0" applyFont="1" applyFill="1" applyAlignment="1">
      <alignment horizontal="left" vertical="top" wrapText="1" indent="1"/>
    </xf>
    <xf numFmtId="166" fontId="27" fillId="6" borderId="0" xfId="1" applyNumberFormat="1" applyFont="1" applyFill="1" applyBorder="1" applyAlignment="1">
      <alignment horizontal="center"/>
    </xf>
    <xf numFmtId="0" fontId="7" fillId="7" borderId="0" xfId="0" applyFont="1" applyFill="1" applyAlignment="1">
      <alignment horizontal="center" vertical="center" wrapText="1"/>
    </xf>
    <xf numFmtId="0" fontId="7" fillId="7" borderId="17"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40" fillId="6" borderId="0" xfId="0" applyFont="1" applyFill="1" applyAlignment="1">
      <alignment horizontal="left"/>
    </xf>
    <xf numFmtId="0" fontId="8" fillId="5" borderId="16" xfId="0" applyFont="1" applyFill="1" applyBorder="1" applyAlignment="1">
      <alignment horizontal="left" vertical="top" wrapText="1" indent="1"/>
    </xf>
    <xf numFmtId="0" fontId="8" fillId="5" borderId="0" xfId="0" applyFont="1" applyFill="1" applyAlignment="1">
      <alignment horizontal="left" vertical="top" wrapText="1" indent="1"/>
    </xf>
    <xf numFmtId="0" fontId="33" fillId="3" borderId="0" xfId="0" applyFont="1" applyFill="1" applyAlignment="1">
      <alignment horizontal="center" vertical="center" wrapText="1"/>
    </xf>
    <xf numFmtId="0" fontId="0" fillId="6" borderId="0" xfId="0" applyFill="1" applyAlignment="1">
      <alignment horizontal="center" vertical="center" wrapText="1"/>
    </xf>
    <xf numFmtId="0" fontId="27" fillId="6" borderId="13" xfId="0" applyFont="1" applyFill="1" applyBorder="1" applyAlignment="1">
      <alignment horizontal="center" vertical="center" textRotation="135"/>
    </xf>
    <xf numFmtId="0" fontId="27" fillId="6" borderId="16" xfId="0" applyFont="1" applyFill="1" applyBorder="1" applyAlignment="1">
      <alignment horizontal="center" vertical="center" textRotation="135"/>
    </xf>
    <xf numFmtId="0" fontId="27" fillId="6" borderId="18" xfId="0" applyFont="1" applyFill="1" applyBorder="1" applyAlignment="1">
      <alignment horizontal="center" vertical="center" textRotation="135"/>
    </xf>
    <xf numFmtId="0" fontId="22" fillId="5" borderId="0" xfId="0" quotePrefix="1" applyFont="1" applyFill="1" applyAlignment="1">
      <alignment horizontal="center" vertical="center" wrapText="1"/>
    </xf>
    <xf numFmtId="0" fontId="8" fillId="6" borderId="0" xfId="0" applyFont="1" applyFill="1" applyAlignment="1">
      <alignment horizontal="left" vertical="top" wrapText="1"/>
    </xf>
    <xf numFmtId="0" fontId="17" fillId="5" borderId="0" xfId="0" applyFont="1" applyFill="1" applyAlignment="1">
      <alignment horizontal="left" vertical="top" wrapText="1"/>
    </xf>
    <xf numFmtId="0" fontId="0" fillId="6" borderId="0" xfId="0" applyFill="1" applyAlignment="1">
      <alignment horizontal="left" vertical="center" wrapText="1"/>
    </xf>
    <xf numFmtId="0" fontId="14" fillId="6" borderId="48" xfId="0" applyFont="1" applyFill="1" applyBorder="1" applyAlignment="1">
      <alignment horizontal="left"/>
    </xf>
    <xf numFmtId="0" fontId="14" fillId="6" borderId="49" xfId="0" applyFont="1" applyFill="1" applyBorder="1" applyAlignment="1">
      <alignment horizontal="left"/>
    </xf>
    <xf numFmtId="0" fontId="14" fillId="6" borderId="46" xfId="0" applyFont="1" applyFill="1" applyBorder="1" applyAlignment="1">
      <alignment horizontal="left"/>
    </xf>
    <xf numFmtId="0" fontId="14" fillId="6" borderId="47" xfId="0" applyFont="1" applyFill="1" applyBorder="1" applyAlignment="1">
      <alignment horizontal="left"/>
    </xf>
    <xf numFmtId="0" fontId="18" fillId="5" borderId="0" xfId="0" applyFont="1" applyFill="1" applyAlignment="1">
      <alignment horizontal="center"/>
    </xf>
    <xf numFmtId="0" fontId="32" fillId="3" borderId="0" xfId="0" applyFont="1" applyFill="1" applyAlignment="1">
      <alignment horizontal="left" vertical="center"/>
    </xf>
    <xf numFmtId="0" fontId="55" fillId="5" borderId="0" xfId="0" applyFont="1" applyFill="1" applyAlignment="1">
      <alignment horizontal="left"/>
    </xf>
    <xf numFmtId="0" fontId="55" fillId="5" borderId="0" xfId="0" applyFont="1" applyFill="1" applyAlignment="1">
      <alignment horizontal="left" indent="4"/>
    </xf>
    <xf numFmtId="0" fontId="27" fillId="12" borderId="50" xfId="0" applyFont="1" applyFill="1" applyBorder="1" applyAlignment="1">
      <alignment horizontal="left" vertical="center"/>
    </xf>
    <xf numFmtId="0" fontId="27" fillId="12" borderId="51" xfId="0" applyFont="1" applyFill="1" applyBorder="1" applyAlignment="1">
      <alignment horizontal="left" vertical="center"/>
    </xf>
    <xf numFmtId="0" fontId="0" fillId="6" borderId="48" xfId="0" applyFill="1" applyBorder="1" applyAlignment="1">
      <alignment horizontal="left"/>
    </xf>
    <xf numFmtId="0" fontId="0" fillId="6" borderId="54" xfId="0" applyFill="1" applyBorder="1" applyAlignment="1">
      <alignment horizontal="left"/>
    </xf>
    <xf numFmtId="0" fontId="0" fillId="6" borderId="49" xfId="0" applyFill="1" applyBorder="1" applyAlignment="1">
      <alignment horizontal="left"/>
    </xf>
    <xf numFmtId="0" fontId="0" fillId="6" borderId="55" xfId="0" applyFill="1" applyBorder="1" applyAlignment="1">
      <alignment horizontal="left"/>
    </xf>
    <xf numFmtId="0" fontId="0" fillId="6" borderId="56" xfId="0" applyFill="1" applyBorder="1" applyAlignment="1">
      <alignment horizontal="left"/>
    </xf>
    <xf numFmtId="0" fontId="0" fillId="6" borderId="57" xfId="0" applyFill="1" applyBorder="1" applyAlignment="1">
      <alignment horizontal="left"/>
    </xf>
    <xf numFmtId="0" fontId="55" fillId="5" borderId="0" xfId="0" applyFont="1" applyFill="1" applyAlignment="1">
      <alignment horizontal="left" wrapText="1"/>
    </xf>
    <xf numFmtId="0" fontId="14" fillId="6" borderId="46" xfId="0" applyFont="1" applyFill="1" applyBorder="1" applyAlignment="1">
      <alignment horizontal="left" vertical="center" wrapText="1"/>
    </xf>
    <xf numFmtId="0" fontId="14" fillId="6" borderId="41" xfId="0" applyFont="1" applyFill="1" applyBorder="1" applyAlignment="1">
      <alignment horizontal="left" vertical="center" wrapText="1"/>
    </xf>
    <xf numFmtId="0" fontId="14" fillId="6" borderId="47" xfId="0" applyFont="1" applyFill="1" applyBorder="1" applyAlignment="1">
      <alignment horizontal="left" vertical="center" wrapText="1"/>
    </xf>
    <xf numFmtId="0" fontId="27" fillId="12" borderId="43" xfId="0" applyFont="1" applyFill="1" applyBorder="1" applyAlignment="1">
      <alignment horizont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14" fillId="6" borderId="48" xfId="0" applyFont="1" applyFill="1" applyBorder="1" applyAlignment="1">
      <alignment horizontal="left" wrapText="1"/>
    </xf>
    <xf numFmtId="0" fontId="14" fillId="6" borderId="49" xfId="0" applyFont="1" applyFill="1" applyBorder="1" applyAlignment="1">
      <alignment horizontal="left" wrapText="1"/>
    </xf>
    <xf numFmtId="0" fontId="56" fillId="2" borderId="27" xfId="0" applyFont="1" applyFill="1" applyBorder="1" applyAlignment="1">
      <alignment horizontal="center"/>
    </xf>
    <xf numFmtId="0" fontId="27" fillId="12" borderId="58" xfId="0" applyFont="1" applyFill="1" applyBorder="1" applyAlignment="1">
      <alignment horizontal="left"/>
    </xf>
    <xf numFmtId="0" fontId="27" fillId="12" borderId="54" xfId="0" applyFont="1" applyFill="1" applyBorder="1" applyAlignment="1">
      <alignment horizontal="left"/>
    </xf>
    <xf numFmtId="0" fontId="27" fillId="12" borderId="59" xfId="0" applyFont="1" applyFill="1" applyBorder="1" applyAlignment="1">
      <alignment horizontal="left"/>
    </xf>
    <xf numFmtId="0" fontId="14" fillId="6" borderId="0" xfId="0" applyFont="1" applyFill="1" applyAlignment="1">
      <alignment horizontal="left"/>
    </xf>
    <xf numFmtId="43" fontId="27" fillId="6" borderId="14" xfId="0" applyNumberFormat="1" applyFont="1" applyFill="1" applyBorder="1" applyAlignment="1">
      <alignment vertical="center"/>
    </xf>
    <xf numFmtId="43" fontId="27" fillId="6" borderId="0" xfId="0" applyNumberFormat="1" applyFont="1" applyFill="1" applyAlignment="1">
      <alignment vertical="center"/>
    </xf>
    <xf numFmtId="0" fontId="15" fillId="7" borderId="0" xfId="0" applyFont="1" applyFill="1" applyAlignment="1"/>
    <xf numFmtId="0" fontId="27" fillId="6" borderId="67" xfId="0" applyFont="1" applyFill="1" applyBorder="1" applyAlignment="1">
      <alignment horizontal="center" vertical="center" textRotation="135"/>
    </xf>
    <xf numFmtId="0" fontId="27" fillId="6" borderId="68" xfId="0" applyFont="1" applyFill="1" applyBorder="1" applyAlignment="1">
      <alignment horizontal="center" vertical="center" textRotation="135"/>
    </xf>
    <xf numFmtId="0" fontId="27" fillId="6" borderId="44" xfId="0" applyFont="1" applyFill="1" applyBorder="1" applyAlignment="1">
      <alignment horizontal="center" vertical="center" textRotation="135"/>
    </xf>
  </cellXfs>
  <cellStyles count="7">
    <cellStyle name="Beregning" xfId="6" builtinId="22"/>
    <cellStyle name="Hyperkobling" xfId="3" builtinId="8"/>
    <cellStyle name="Hyperlink" xfId="4" xr:uid="{00000000-000B-0000-0000-000008000000}"/>
    <cellStyle name="Komma" xfId="1" builtinId="3"/>
    <cellStyle name="Normal" xfId="0" builtinId="0"/>
    <cellStyle name="Overskrift 1" xfId="2" builtinId="16"/>
    <cellStyle name="Prosent" xfId="5" builtinId="5"/>
  </cellStyles>
  <dxfs count="0"/>
  <tableStyles count="0" defaultTableStyle="TableStyleMedium2" defaultPivotStyle="PivotStyleLight16"/>
  <colors>
    <mruColors>
      <color rgb="FF9BBB59"/>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mailto:post@skogkurs.no" TargetMode="External"/><Relationship Id="rId13" Type="http://schemas.openxmlformats.org/officeDocument/2006/relationships/image" Target="../media/image8.svg"/><Relationship Id="rId18" Type="http://schemas.openxmlformats.org/officeDocument/2006/relationships/image" Target="../media/image13.png"/><Relationship Id="rId3" Type="http://schemas.openxmlformats.org/officeDocument/2006/relationships/image" Target="../media/image3.png"/><Relationship Id="rId21" Type="http://schemas.openxmlformats.org/officeDocument/2006/relationships/image" Target="../media/image16.svg"/><Relationship Id="rId7" Type="http://schemas.openxmlformats.org/officeDocument/2006/relationships/hyperlink" Target="#Kostnadsfordeling!A1"/><Relationship Id="rId12" Type="http://schemas.openxmlformats.org/officeDocument/2006/relationships/image" Target="../media/image7.png"/><Relationship Id="rId17" Type="http://schemas.openxmlformats.org/officeDocument/2006/relationships/image" Target="../media/image12.svg"/><Relationship Id="rId2" Type="http://schemas.openxmlformats.org/officeDocument/2006/relationships/image" Target="../media/image2.svg"/><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hyperlink" Target="#Forklaringer!A1"/><Relationship Id="rId5" Type="http://schemas.openxmlformats.org/officeDocument/2006/relationships/image" Target="../media/image5.png"/><Relationship Id="rId15" Type="http://schemas.openxmlformats.org/officeDocument/2006/relationships/image" Target="../media/image10.svg"/><Relationship Id="rId10" Type="http://schemas.openxmlformats.org/officeDocument/2006/relationships/hyperlink" Target="#Priser!A1"/><Relationship Id="rId19" Type="http://schemas.openxmlformats.org/officeDocument/2006/relationships/image" Target="../media/image14.svg"/><Relationship Id="rId4" Type="http://schemas.openxmlformats.org/officeDocument/2006/relationships/image" Target="../media/image4.png"/><Relationship Id="rId9" Type="http://schemas.openxmlformats.org/officeDocument/2006/relationships/hyperlink" Target="#Br&#248;yting!A1"/><Relationship Id="rId14" Type="http://schemas.openxmlformats.org/officeDocument/2006/relationships/image" Target="../media/image9.png"/><Relationship Id="rId22" Type="http://schemas.openxmlformats.org/officeDocument/2006/relationships/image" Target="../media/image17.png"/></Relationships>
</file>

<file path=xl/drawings/_rels/drawing2.xml.rels><?xml version="1.0" encoding="UTF-8" standalone="yes"?>
<Relationships xmlns="http://schemas.openxmlformats.org/package/2006/relationships"><Relationship Id="rId8" Type="http://schemas.openxmlformats.org/officeDocument/2006/relationships/hyperlink" Target="#Priser!A1"/><Relationship Id="rId13" Type="http://schemas.openxmlformats.org/officeDocument/2006/relationships/image" Target="../media/image16.svg"/><Relationship Id="rId3" Type="http://schemas.openxmlformats.org/officeDocument/2006/relationships/hyperlink" Target="mailto:post@skogkurs.no" TargetMode="External"/><Relationship Id="rId7" Type="http://schemas.openxmlformats.org/officeDocument/2006/relationships/image" Target="../media/image22.svg"/><Relationship Id="rId12" Type="http://schemas.openxmlformats.org/officeDocument/2006/relationships/image" Target="../media/image15.png"/><Relationship Id="rId17" Type="http://schemas.openxmlformats.org/officeDocument/2006/relationships/image" Target="../media/image14.svg"/><Relationship Id="rId2" Type="http://schemas.openxmlformats.org/officeDocument/2006/relationships/image" Target="../media/image19.svg"/><Relationship Id="rId16" Type="http://schemas.openxmlformats.org/officeDocument/2006/relationships/image" Target="../media/image13.png"/><Relationship Id="rId1" Type="http://schemas.openxmlformats.org/officeDocument/2006/relationships/image" Target="../media/image18.png"/><Relationship Id="rId6" Type="http://schemas.openxmlformats.org/officeDocument/2006/relationships/image" Target="../media/image21.png"/><Relationship Id="rId11" Type="http://schemas.openxmlformats.org/officeDocument/2006/relationships/image" Target="../media/image8.svg"/><Relationship Id="rId5" Type="http://schemas.openxmlformats.org/officeDocument/2006/relationships/hyperlink" Target="#Hovedmeny!A1"/><Relationship Id="rId15" Type="http://schemas.openxmlformats.org/officeDocument/2006/relationships/hyperlink" Target="#Br&#248;yting!A1"/><Relationship Id="rId10" Type="http://schemas.openxmlformats.org/officeDocument/2006/relationships/image" Target="../media/image7.png"/><Relationship Id="rId4" Type="http://schemas.openxmlformats.org/officeDocument/2006/relationships/image" Target="../media/image20.png"/><Relationship Id="rId9" Type="http://schemas.openxmlformats.org/officeDocument/2006/relationships/hyperlink" Target="#Forklaringer!A1"/><Relationship Id="rId14" Type="http://schemas.openxmlformats.org/officeDocument/2006/relationships/hyperlink" Target="https://www.dropbox.com/s/hnegt87xmele0y9/Innkj%C3%B8p%20og%20leie%20av%20vei.xlsx?dl=0"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22.svg"/><Relationship Id="rId3" Type="http://schemas.openxmlformats.org/officeDocument/2006/relationships/image" Target="../media/image6.svg"/><Relationship Id="rId7" Type="http://schemas.openxmlformats.org/officeDocument/2006/relationships/image" Target="../media/image21.png"/><Relationship Id="rId2" Type="http://schemas.openxmlformats.org/officeDocument/2006/relationships/image" Target="../media/image5.png"/><Relationship Id="rId1" Type="http://schemas.openxmlformats.org/officeDocument/2006/relationships/hyperlink" Target="mailto:post@skogkurs.no" TargetMode="External"/><Relationship Id="rId6" Type="http://schemas.openxmlformats.org/officeDocument/2006/relationships/hyperlink" Target="#Hovedmeny!A1"/><Relationship Id="rId5" Type="http://schemas.openxmlformats.org/officeDocument/2006/relationships/image" Target="../media/image24.svg"/><Relationship Id="rId4" Type="http://schemas.openxmlformats.org/officeDocument/2006/relationships/image" Target="../media/image23.png"/></Relationships>
</file>

<file path=xl/drawings/_rels/drawing4.xml.rels><?xml version="1.0" encoding="UTF-8" standalone="yes"?>
<Relationships xmlns="http://schemas.openxmlformats.org/package/2006/relationships"><Relationship Id="rId8" Type="http://schemas.openxmlformats.org/officeDocument/2006/relationships/hyperlink" Target="mailto:mb@skogkurs.no" TargetMode="External"/><Relationship Id="rId3" Type="http://schemas.openxmlformats.org/officeDocument/2006/relationships/hyperlink" Target="#Hovedmeny!A1"/><Relationship Id="rId7" Type="http://schemas.openxmlformats.org/officeDocument/2006/relationships/image" Target="../media/image6.svg"/><Relationship Id="rId2" Type="http://schemas.openxmlformats.org/officeDocument/2006/relationships/image" Target="../media/image26.svg"/><Relationship Id="rId1" Type="http://schemas.openxmlformats.org/officeDocument/2006/relationships/image" Target="../media/image25.png"/><Relationship Id="rId6" Type="http://schemas.openxmlformats.org/officeDocument/2006/relationships/image" Target="../media/image5.png"/><Relationship Id="rId5" Type="http://schemas.openxmlformats.org/officeDocument/2006/relationships/image" Target="../media/image22.svg"/><Relationship Id="rId4" Type="http://schemas.openxmlformats.org/officeDocument/2006/relationships/image" Target="../media/image2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2.svg"/><Relationship Id="rId2" Type="http://schemas.openxmlformats.org/officeDocument/2006/relationships/image" Target="../media/image21.png"/><Relationship Id="rId1" Type="http://schemas.openxmlformats.org/officeDocument/2006/relationships/hyperlink" Target="#Hovedmeny!A1"/></Relationships>
</file>

<file path=xl/drawings/_rels/drawing6.xml.rels><?xml version="1.0" encoding="UTF-8" standalone="yes"?>
<Relationships xmlns="http://schemas.openxmlformats.org/package/2006/relationships"><Relationship Id="rId2" Type="http://schemas.openxmlformats.org/officeDocument/2006/relationships/image" Target="../media/image22.svg"/><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1</xdr:col>
      <xdr:colOff>118824</xdr:colOff>
      <xdr:row>0</xdr:row>
      <xdr:rowOff>42687</xdr:rowOff>
    </xdr:from>
    <xdr:to>
      <xdr:col>1</xdr:col>
      <xdr:colOff>118824</xdr:colOff>
      <xdr:row>4</xdr:row>
      <xdr:rowOff>73907</xdr:rowOff>
    </xdr:to>
    <xdr:pic>
      <xdr:nvPicPr>
        <xdr:cNvPr id="15" name="Grafikk 14" descr="Veiskilt">
          <a:extLst>
            <a:ext uri="{FF2B5EF4-FFF2-40B4-BE49-F238E27FC236}">
              <a16:creationId xmlns:a16="http://schemas.microsoft.com/office/drawing/2014/main" id="{F82B2EE5-D83F-44BF-A6AB-BD7373AD1F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6624" y="42687"/>
          <a:ext cx="777991" cy="767820"/>
        </a:xfrm>
        <a:prstGeom prst="rect">
          <a:avLst/>
        </a:prstGeom>
      </xdr:spPr>
    </xdr:pic>
    <xdr:clientData/>
  </xdr:twoCellAnchor>
  <xdr:twoCellAnchor editAs="oneCell">
    <xdr:from>
      <xdr:col>2</xdr:col>
      <xdr:colOff>73511</xdr:colOff>
      <xdr:row>39</xdr:row>
      <xdr:rowOff>135081</xdr:rowOff>
    </xdr:from>
    <xdr:to>
      <xdr:col>2</xdr:col>
      <xdr:colOff>73511</xdr:colOff>
      <xdr:row>1048576</xdr:row>
      <xdr:rowOff>456598</xdr:rowOff>
    </xdr:to>
    <xdr:pic>
      <xdr:nvPicPr>
        <xdr:cNvPr id="18" name="Bilde 17">
          <a:extLst>
            <a:ext uri="{FF2B5EF4-FFF2-40B4-BE49-F238E27FC236}">
              <a16:creationId xmlns:a16="http://schemas.microsoft.com/office/drawing/2014/main" id="{AB57544F-752A-4E23-AB41-08AB538EFA2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2761" y="8586931"/>
          <a:ext cx="1900070" cy="499317"/>
        </a:xfrm>
        <a:prstGeom prst="rect">
          <a:avLst/>
        </a:prstGeom>
        <a:noFill/>
        <a:effectLst>
          <a:outerShdw blurRad="50800" dist="50800" dir="5400000" algn="ctr" rotWithShape="0">
            <a:srgbClr val="000000">
              <a:alpha val="0"/>
            </a:srgbClr>
          </a:outerShdw>
        </a:effectLst>
      </xdr:spPr>
    </xdr:pic>
    <xdr:clientData/>
  </xdr:twoCellAnchor>
  <xdr:twoCellAnchor editAs="oneCell">
    <xdr:from>
      <xdr:col>5</xdr:col>
      <xdr:colOff>198965</xdr:colOff>
      <xdr:row>39</xdr:row>
      <xdr:rowOff>23286</xdr:rowOff>
    </xdr:from>
    <xdr:to>
      <xdr:col>5</xdr:col>
      <xdr:colOff>198965</xdr:colOff>
      <xdr:row>1048576</xdr:row>
      <xdr:rowOff>488464</xdr:rowOff>
    </xdr:to>
    <xdr:pic>
      <xdr:nvPicPr>
        <xdr:cNvPr id="19" name="Bilde 18">
          <a:extLst>
            <a:ext uri="{FF2B5EF4-FFF2-40B4-BE49-F238E27FC236}">
              <a16:creationId xmlns:a16="http://schemas.microsoft.com/office/drawing/2014/main" id="{E6542959-42D8-4F27-B469-512C6EF8005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48515" y="8475136"/>
          <a:ext cx="2049881" cy="642978"/>
        </a:xfrm>
        <a:prstGeom prst="rect">
          <a:avLst/>
        </a:prstGeom>
        <a:noFill/>
        <a:ln>
          <a:noFill/>
        </a:ln>
      </xdr:spPr>
    </xdr:pic>
    <xdr:clientData/>
  </xdr:twoCellAnchor>
  <xdr:twoCellAnchor editAs="oneCell">
    <xdr:from>
      <xdr:col>8</xdr:col>
      <xdr:colOff>357243</xdr:colOff>
      <xdr:row>39</xdr:row>
      <xdr:rowOff>12448</xdr:rowOff>
    </xdr:from>
    <xdr:to>
      <xdr:col>8</xdr:col>
      <xdr:colOff>357243</xdr:colOff>
      <xdr:row>1048576</xdr:row>
      <xdr:rowOff>618115</xdr:rowOff>
    </xdr:to>
    <xdr:pic>
      <xdr:nvPicPr>
        <xdr:cNvPr id="20" name="Grafikk 19">
          <a:extLst>
            <a:ext uri="{FF2B5EF4-FFF2-40B4-BE49-F238E27FC236}">
              <a16:creationId xmlns:a16="http://schemas.microsoft.com/office/drawing/2014/main" id="{A7051942-87A9-4F15-BD3A-A197ABFDD17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07093" y="8464298"/>
          <a:ext cx="2445765" cy="777117"/>
        </a:xfrm>
        <a:prstGeom prst="rect">
          <a:avLst/>
        </a:prstGeom>
      </xdr:spPr>
    </xdr:pic>
    <xdr:clientData/>
  </xdr:twoCellAnchor>
  <xdr:twoCellAnchor>
    <xdr:from>
      <xdr:col>2</xdr:col>
      <xdr:colOff>207817</xdr:colOff>
      <xdr:row>15</xdr:row>
      <xdr:rowOff>155196</xdr:rowOff>
    </xdr:from>
    <xdr:to>
      <xdr:col>5</xdr:col>
      <xdr:colOff>618124</xdr:colOff>
      <xdr:row>18</xdr:row>
      <xdr:rowOff>184506</xdr:rowOff>
    </xdr:to>
    <xdr:sp macro="" textlink="">
      <xdr:nvSpPr>
        <xdr:cNvPr id="24" name="Avrundet rektangel 25">
          <a:hlinkClick xmlns:r="http://schemas.openxmlformats.org/officeDocument/2006/relationships" r:id="rId7"/>
          <a:extLst>
            <a:ext uri="{FF2B5EF4-FFF2-40B4-BE49-F238E27FC236}">
              <a16:creationId xmlns:a16="http://schemas.microsoft.com/office/drawing/2014/main" id="{584D410E-BE6E-4E7A-9D2B-5C71D0CDBFF2}"/>
            </a:ext>
          </a:extLst>
        </xdr:cNvPr>
        <xdr:cNvSpPr/>
      </xdr:nvSpPr>
      <xdr:spPr bwMode="auto">
        <a:xfrm>
          <a:off x="557067" y="3958846"/>
          <a:ext cx="2810607" cy="68971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Kostnadsfordeling</a:t>
          </a:r>
        </a:p>
      </xdr:txBody>
    </xdr:sp>
    <xdr:clientData/>
  </xdr:twoCellAnchor>
  <xdr:twoCellAnchor>
    <xdr:from>
      <xdr:col>8</xdr:col>
      <xdr:colOff>276225</xdr:colOff>
      <xdr:row>33</xdr:row>
      <xdr:rowOff>171450</xdr:rowOff>
    </xdr:from>
    <xdr:to>
      <xdr:col>10</xdr:col>
      <xdr:colOff>85725</xdr:colOff>
      <xdr:row>35</xdr:row>
      <xdr:rowOff>66675</xdr:rowOff>
    </xdr:to>
    <xdr:sp macro="" textlink="">
      <xdr:nvSpPr>
        <xdr:cNvPr id="27" name="TekstSylinder 26">
          <a:hlinkClick xmlns:r="http://schemas.openxmlformats.org/officeDocument/2006/relationships" r:id="rId8"/>
          <a:extLst>
            <a:ext uri="{FF2B5EF4-FFF2-40B4-BE49-F238E27FC236}">
              <a16:creationId xmlns:a16="http://schemas.microsoft.com/office/drawing/2014/main" id="{415678E5-5258-4567-9FB3-1CD19ED08488}"/>
            </a:ext>
          </a:extLst>
        </xdr:cNvPr>
        <xdr:cNvSpPr txBox="1"/>
      </xdr:nvSpPr>
      <xdr:spPr>
        <a:xfrm>
          <a:off x="5426075" y="7499350"/>
          <a:ext cx="140970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6</xdr:col>
      <xdr:colOff>539750</xdr:colOff>
      <xdr:row>15</xdr:row>
      <xdr:rowOff>152400</xdr:rowOff>
    </xdr:from>
    <xdr:to>
      <xdr:col>10</xdr:col>
      <xdr:colOff>234950</xdr:colOff>
      <xdr:row>18</xdr:row>
      <xdr:rowOff>181710</xdr:rowOff>
    </xdr:to>
    <xdr:sp macro="" textlink="">
      <xdr:nvSpPr>
        <xdr:cNvPr id="31" name="Avrundet rektangel 25">
          <a:hlinkClick xmlns:r="http://schemas.openxmlformats.org/officeDocument/2006/relationships" r:id="rId9"/>
          <a:extLst>
            <a:ext uri="{FF2B5EF4-FFF2-40B4-BE49-F238E27FC236}">
              <a16:creationId xmlns:a16="http://schemas.microsoft.com/office/drawing/2014/main" id="{F339AE62-9149-4DD6-A376-08681420CAA8}"/>
            </a:ext>
          </a:extLst>
        </xdr:cNvPr>
        <xdr:cNvSpPr/>
      </xdr:nvSpPr>
      <xdr:spPr bwMode="auto">
        <a:xfrm>
          <a:off x="4089400" y="3956050"/>
          <a:ext cx="2895600" cy="68971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Brøyting</a:t>
          </a:r>
        </a:p>
      </xdr:txBody>
    </xdr:sp>
    <xdr:clientData/>
  </xdr:twoCellAnchor>
  <xdr:twoCellAnchor>
    <xdr:from>
      <xdr:col>11</xdr:col>
      <xdr:colOff>171450</xdr:colOff>
      <xdr:row>15</xdr:row>
      <xdr:rowOff>146050</xdr:rowOff>
    </xdr:from>
    <xdr:to>
      <xdr:col>15</xdr:col>
      <xdr:colOff>50800</xdr:colOff>
      <xdr:row>18</xdr:row>
      <xdr:rowOff>175360</xdr:rowOff>
    </xdr:to>
    <xdr:sp macro="" textlink="">
      <xdr:nvSpPr>
        <xdr:cNvPr id="32" name="Avrundet rektangel 25">
          <a:hlinkClick xmlns:r="http://schemas.openxmlformats.org/officeDocument/2006/relationships" r:id="rId10"/>
          <a:extLst>
            <a:ext uri="{FF2B5EF4-FFF2-40B4-BE49-F238E27FC236}">
              <a16:creationId xmlns:a16="http://schemas.microsoft.com/office/drawing/2014/main" id="{9EF16EE1-75F0-46DF-8737-D4C2D09AB6A8}"/>
            </a:ext>
          </a:extLst>
        </xdr:cNvPr>
        <xdr:cNvSpPr/>
      </xdr:nvSpPr>
      <xdr:spPr bwMode="auto">
        <a:xfrm>
          <a:off x="7721600" y="3949700"/>
          <a:ext cx="3079750" cy="68971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chemeClr val="tx1">
                  <a:lumMod val="85000"/>
                  <a:lumOff val="15000"/>
                </a:schemeClr>
              </a:solidFill>
              <a:latin typeface="+mn-lt"/>
              <a:ea typeface="+mn-ea"/>
              <a:cs typeface="+mn-cs"/>
            </a:rPr>
            <a:t>  Priser</a:t>
          </a:r>
        </a:p>
      </xdr:txBody>
    </xdr:sp>
    <xdr:clientData/>
  </xdr:twoCellAnchor>
  <xdr:twoCellAnchor>
    <xdr:from>
      <xdr:col>11</xdr:col>
      <xdr:colOff>196850</xdr:colOff>
      <xdr:row>20</xdr:row>
      <xdr:rowOff>127000</xdr:rowOff>
    </xdr:from>
    <xdr:to>
      <xdr:col>15</xdr:col>
      <xdr:colOff>76200</xdr:colOff>
      <xdr:row>23</xdr:row>
      <xdr:rowOff>156310</xdr:rowOff>
    </xdr:to>
    <xdr:sp macro="" textlink="">
      <xdr:nvSpPr>
        <xdr:cNvPr id="37" name="Avrundet rektangel 25">
          <a:hlinkClick xmlns:r="http://schemas.openxmlformats.org/officeDocument/2006/relationships" r:id="rId11"/>
          <a:extLst>
            <a:ext uri="{FF2B5EF4-FFF2-40B4-BE49-F238E27FC236}">
              <a16:creationId xmlns:a16="http://schemas.microsoft.com/office/drawing/2014/main" id="{C5F43F97-3FA1-40B4-BFC3-C5D53109358E}"/>
            </a:ext>
          </a:extLst>
        </xdr:cNvPr>
        <xdr:cNvSpPr/>
      </xdr:nvSpPr>
      <xdr:spPr bwMode="auto">
        <a:xfrm>
          <a:off x="7747000" y="5060950"/>
          <a:ext cx="3079750" cy="68971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Forklaringer</a:t>
          </a:r>
        </a:p>
      </xdr:txBody>
    </xdr:sp>
    <xdr:clientData/>
  </xdr:twoCellAnchor>
  <xdr:twoCellAnchor>
    <xdr:from>
      <xdr:col>11</xdr:col>
      <xdr:colOff>314325</xdr:colOff>
      <xdr:row>21</xdr:row>
      <xdr:rowOff>35635</xdr:rowOff>
    </xdr:from>
    <xdr:to>
      <xdr:col>12</xdr:col>
      <xdr:colOff>95250</xdr:colOff>
      <xdr:row>23</xdr:row>
      <xdr:rowOff>102310</xdr:rowOff>
    </xdr:to>
    <xdr:pic>
      <xdr:nvPicPr>
        <xdr:cNvPr id="17" name="Grafikk 16" descr="Informasjon">
          <a:hlinkClick xmlns:r="http://schemas.openxmlformats.org/officeDocument/2006/relationships" r:id="rId11"/>
          <a:extLst>
            <a:ext uri="{FF2B5EF4-FFF2-40B4-BE49-F238E27FC236}">
              <a16:creationId xmlns:a16="http://schemas.microsoft.com/office/drawing/2014/main" id="{E593F2A3-416C-4968-A86C-D65C4865651F}"/>
            </a:ext>
          </a:extLst>
        </xdr:cNvPr>
        <xdr:cNvPicPr preferRelativeResize="0">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7864475" y="5160085"/>
          <a:ext cx="581025" cy="536575"/>
        </a:xfrm>
        <a:prstGeom prst="rect">
          <a:avLst/>
        </a:prstGeom>
      </xdr:spPr>
    </xdr:pic>
    <xdr:clientData/>
  </xdr:twoCellAnchor>
  <xdr:twoCellAnchor editAs="oneCell">
    <xdr:from>
      <xdr:col>1</xdr:col>
      <xdr:colOff>12700</xdr:colOff>
      <xdr:row>0</xdr:row>
      <xdr:rowOff>88900</xdr:rowOff>
    </xdr:from>
    <xdr:to>
      <xdr:col>2</xdr:col>
      <xdr:colOff>647700</xdr:colOff>
      <xdr:row>2</xdr:row>
      <xdr:rowOff>114300</xdr:rowOff>
    </xdr:to>
    <xdr:pic>
      <xdr:nvPicPr>
        <xdr:cNvPr id="30" name="Grafikk 29" descr="Gravemaskin med heldekkende fyll">
          <a:extLst>
            <a:ext uri="{FF2B5EF4-FFF2-40B4-BE49-F238E27FC236}">
              <a16:creationId xmlns:a16="http://schemas.microsoft.com/office/drawing/2014/main" id="{FD266477-4E61-447C-8B25-6BBCFDF55176}"/>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90500" y="88900"/>
          <a:ext cx="806450" cy="806450"/>
        </a:xfrm>
        <a:prstGeom prst="rect">
          <a:avLst/>
        </a:prstGeom>
      </xdr:spPr>
    </xdr:pic>
    <xdr:clientData/>
  </xdr:twoCellAnchor>
  <xdr:twoCellAnchor editAs="oneCell">
    <xdr:from>
      <xdr:col>2</xdr:col>
      <xdr:colOff>317500</xdr:colOff>
      <xdr:row>16</xdr:row>
      <xdr:rowOff>19050</xdr:rowOff>
    </xdr:from>
    <xdr:to>
      <xdr:col>3</xdr:col>
      <xdr:colOff>76200</xdr:colOff>
      <xdr:row>18</xdr:row>
      <xdr:rowOff>107950</xdr:rowOff>
    </xdr:to>
    <xdr:pic>
      <xdr:nvPicPr>
        <xdr:cNvPr id="39" name="Grafikk 38" descr="Filantropi med heldekkende fyll">
          <a:hlinkClick xmlns:r="http://schemas.openxmlformats.org/officeDocument/2006/relationships" r:id="rId7"/>
          <a:extLst>
            <a:ext uri="{FF2B5EF4-FFF2-40B4-BE49-F238E27FC236}">
              <a16:creationId xmlns:a16="http://schemas.microsoft.com/office/drawing/2014/main" id="{5A10D3B9-02F9-4E89-A0F2-A7FCA00746F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rcRect/>
        <a:stretch/>
      </xdr:blipFill>
      <xdr:spPr>
        <a:xfrm>
          <a:off x="666750" y="4013200"/>
          <a:ext cx="558800" cy="558800"/>
        </a:xfrm>
        <a:prstGeom prst="rect">
          <a:avLst/>
        </a:prstGeom>
      </xdr:spPr>
    </xdr:pic>
    <xdr:clientData/>
  </xdr:twoCellAnchor>
  <xdr:twoCellAnchor editAs="oneCell">
    <xdr:from>
      <xdr:col>6</xdr:col>
      <xdr:colOff>622300</xdr:colOff>
      <xdr:row>15</xdr:row>
      <xdr:rowOff>171450</xdr:rowOff>
    </xdr:from>
    <xdr:to>
      <xdr:col>7</xdr:col>
      <xdr:colOff>469900</xdr:colOff>
      <xdr:row>18</xdr:row>
      <xdr:rowOff>158750</xdr:rowOff>
    </xdr:to>
    <xdr:pic>
      <xdr:nvPicPr>
        <xdr:cNvPr id="41" name="Grafikk 40" descr="Snøfnugg med heldekkende fyll">
          <a:hlinkClick xmlns:r="http://schemas.openxmlformats.org/officeDocument/2006/relationships" r:id="rId9"/>
          <a:extLst>
            <a:ext uri="{FF2B5EF4-FFF2-40B4-BE49-F238E27FC236}">
              <a16:creationId xmlns:a16="http://schemas.microsoft.com/office/drawing/2014/main" id="{00B7ED2F-5562-451B-94CC-0CA7DB576E5C}"/>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4171950" y="3975100"/>
          <a:ext cx="647700" cy="647700"/>
        </a:xfrm>
        <a:prstGeom prst="rect">
          <a:avLst/>
        </a:prstGeom>
      </xdr:spPr>
    </xdr:pic>
    <xdr:clientData/>
  </xdr:twoCellAnchor>
  <xdr:twoCellAnchor editAs="oneCell">
    <xdr:from>
      <xdr:col>11</xdr:col>
      <xdr:colOff>304800</xdr:colOff>
      <xdr:row>16</xdr:row>
      <xdr:rowOff>0</xdr:rowOff>
    </xdr:from>
    <xdr:to>
      <xdr:col>12</xdr:col>
      <xdr:colOff>120650</xdr:colOff>
      <xdr:row>18</xdr:row>
      <xdr:rowOff>146050</xdr:rowOff>
    </xdr:to>
    <xdr:pic>
      <xdr:nvPicPr>
        <xdr:cNvPr id="43" name="Grafikk 42" descr="Mynter med heldekkende fyll">
          <a:hlinkClick xmlns:r="http://schemas.openxmlformats.org/officeDocument/2006/relationships" r:id="rId10"/>
          <a:extLst>
            <a:ext uri="{FF2B5EF4-FFF2-40B4-BE49-F238E27FC236}">
              <a16:creationId xmlns:a16="http://schemas.microsoft.com/office/drawing/2014/main" id="{DB8FBF60-9BA7-4342-8D4E-130E0CB8F1E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7854950" y="3994150"/>
          <a:ext cx="615950" cy="615950"/>
        </a:xfrm>
        <a:prstGeom prst="rect">
          <a:avLst/>
        </a:prstGeom>
      </xdr:spPr>
    </xdr:pic>
    <xdr:clientData/>
  </xdr:twoCellAnchor>
  <xdr:twoCellAnchor editAs="oneCell">
    <xdr:from>
      <xdr:col>12</xdr:col>
      <xdr:colOff>761999</xdr:colOff>
      <xdr:row>35</xdr:row>
      <xdr:rowOff>28575</xdr:rowOff>
    </xdr:from>
    <xdr:to>
      <xdr:col>15</xdr:col>
      <xdr:colOff>358268</xdr:colOff>
      <xdr:row>38</xdr:row>
      <xdr:rowOff>138036</xdr:rowOff>
    </xdr:to>
    <xdr:pic>
      <xdr:nvPicPr>
        <xdr:cNvPr id="3" name="Grafikk 17">
          <a:extLst>
            <a:ext uri="{FF2B5EF4-FFF2-40B4-BE49-F238E27FC236}">
              <a16:creationId xmlns:a16="http://schemas.microsoft.com/office/drawing/2014/main" id="{C7418A84-6C4F-4C0B-8466-77B6446CB183}"/>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8715374" y="7400925"/>
          <a:ext cx="1882269" cy="680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746164</xdr:colOff>
      <xdr:row>2</xdr:row>
      <xdr:rowOff>93345</xdr:rowOff>
    </xdr:to>
    <xdr:pic>
      <xdr:nvPicPr>
        <xdr:cNvPr id="14" name="Grafikk 13" descr="Filantropi med heldekkende fyll">
          <a:extLst>
            <a:ext uri="{FF2B5EF4-FFF2-40B4-BE49-F238E27FC236}">
              <a16:creationId xmlns:a16="http://schemas.microsoft.com/office/drawing/2014/main" id="{168A00C4-348C-43F5-A54B-3A7365EC7F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400051" y="50800"/>
          <a:ext cx="738544" cy="736600"/>
        </a:xfrm>
        <a:prstGeom prst="rect">
          <a:avLst/>
        </a:prstGeom>
      </xdr:spPr>
    </xdr:pic>
    <xdr:clientData/>
  </xdr:twoCellAnchor>
  <xdr:oneCellAnchor>
    <xdr:from>
      <xdr:col>14</xdr:col>
      <xdr:colOff>708660</xdr:colOff>
      <xdr:row>36</xdr:row>
      <xdr:rowOff>83820</xdr:rowOff>
    </xdr:from>
    <xdr:ext cx="184731" cy="264560"/>
    <xdr:sp macro="" textlink="">
      <xdr:nvSpPr>
        <xdr:cNvPr id="15" name="TekstSylinder 14">
          <a:extLst>
            <a:ext uri="{FF2B5EF4-FFF2-40B4-BE49-F238E27FC236}">
              <a16:creationId xmlns:a16="http://schemas.microsoft.com/office/drawing/2014/main" id="{8CA1BFC0-2305-4A17-8F97-89F560B231BC}"/>
            </a:ext>
          </a:extLst>
        </xdr:cNvPr>
        <xdr:cNvSpPr txBox="1"/>
      </xdr:nvSpPr>
      <xdr:spPr>
        <a:xfrm>
          <a:off x="13853160" y="938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8</xdr:col>
      <xdr:colOff>349250</xdr:colOff>
      <xdr:row>69</xdr:row>
      <xdr:rowOff>12700</xdr:rowOff>
    </xdr:from>
    <xdr:to>
      <xdr:col>10</xdr:col>
      <xdr:colOff>349250</xdr:colOff>
      <xdr:row>70</xdr:row>
      <xdr:rowOff>6350</xdr:rowOff>
    </xdr:to>
    <xdr:sp macro="" textlink="">
      <xdr:nvSpPr>
        <xdr:cNvPr id="17" name="TekstSylinder 16">
          <a:hlinkClick xmlns:r="http://schemas.openxmlformats.org/officeDocument/2006/relationships" r:id="rId3"/>
          <a:extLst>
            <a:ext uri="{FF2B5EF4-FFF2-40B4-BE49-F238E27FC236}">
              <a16:creationId xmlns:a16="http://schemas.microsoft.com/office/drawing/2014/main" id="{B8843E7D-8263-4DA5-BCF6-056EBB578B2A}"/>
            </a:ext>
          </a:extLst>
        </xdr:cNvPr>
        <xdr:cNvSpPr txBox="1"/>
      </xdr:nvSpPr>
      <xdr:spPr>
        <a:xfrm>
          <a:off x="6511925" y="6508750"/>
          <a:ext cx="1076325"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editAs="oneCell">
    <xdr:from>
      <xdr:col>15</xdr:col>
      <xdr:colOff>375970</xdr:colOff>
      <xdr:row>68</xdr:row>
      <xdr:rowOff>70556</xdr:rowOff>
    </xdr:from>
    <xdr:to>
      <xdr:col>16</xdr:col>
      <xdr:colOff>743856</xdr:colOff>
      <xdr:row>70</xdr:row>
      <xdr:rowOff>418142</xdr:rowOff>
    </xdr:to>
    <xdr:pic>
      <xdr:nvPicPr>
        <xdr:cNvPr id="18" name="Grafikk 17">
          <a:extLst>
            <a:ext uri="{FF2B5EF4-FFF2-40B4-BE49-F238E27FC236}">
              <a16:creationId xmlns:a16="http://schemas.microsoft.com/office/drawing/2014/main" id="{AB529248-D8FF-4727-9943-5691513AD2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796445" y="12081581"/>
          <a:ext cx="1434686" cy="519036"/>
        </a:xfrm>
        <a:prstGeom prst="rect">
          <a:avLst/>
        </a:prstGeom>
      </xdr:spPr>
    </xdr:pic>
    <xdr:clientData/>
  </xdr:twoCellAnchor>
  <xdr:twoCellAnchor>
    <xdr:from>
      <xdr:col>13</xdr:col>
      <xdr:colOff>227165</xdr:colOff>
      <xdr:row>5</xdr:row>
      <xdr:rowOff>62778</xdr:rowOff>
    </xdr:from>
    <xdr:to>
      <xdr:col>18</xdr:col>
      <xdr:colOff>170744</xdr:colOff>
      <xdr:row>6</xdr:row>
      <xdr:rowOff>281137</xdr:rowOff>
    </xdr:to>
    <xdr:sp macro="" textlink="">
      <xdr:nvSpPr>
        <xdr:cNvPr id="228" name="Avrundet rektangel 25">
          <a:hlinkClick xmlns:r="http://schemas.openxmlformats.org/officeDocument/2006/relationships" r:id="rId5"/>
          <a:extLst>
            <a:ext uri="{FF2B5EF4-FFF2-40B4-BE49-F238E27FC236}">
              <a16:creationId xmlns:a16="http://schemas.microsoft.com/office/drawing/2014/main" id="{AC755DF9-AC9B-4737-B56C-338A66D733C2}"/>
            </a:ext>
          </a:extLst>
        </xdr:cNvPr>
        <xdr:cNvSpPr/>
      </xdr:nvSpPr>
      <xdr:spPr bwMode="auto">
        <a:xfrm>
          <a:off x="9639597" y="980642"/>
          <a:ext cx="3043533" cy="651313"/>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HOVEDMENY</a:t>
          </a:r>
        </a:p>
      </xdr:txBody>
    </xdr:sp>
    <xdr:clientData/>
  </xdr:twoCellAnchor>
  <xdr:twoCellAnchor editAs="oneCell">
    <xdr:from>
      <xdr:col>13</xdr:col>
      <xdr:colOff>328765</xdr:colOff>
      <xdr:row>5</xdr:row>
      <xdr:rowOff>88904</xdr:rowOff>
    </xdr:from>
    <xdr:to>
      <xdr:col>14</xdr:col>
      <xdr:colOff>189700</xdr:colOff>
      <xdr:row>6</xdr:row>
      <xdr:rowOff>266043</xdr:rowOff>
    </xdr:to>
    <xdr:pic>
      <xdr:nvPicPr>
        <xdr:cNvPr id="229" name="Grafikk 23" descr="Pil: vannrett U-sving med heldekkende fyll">
          <a:hlinkClick xmlns:r="http://schemas.openxmlformats.org/officeDocument/2006/relationships" r:id="rId5"/>
          <a:extLst>
            <a:ext uri="{FF2B5EF4-FFF2-40B4-BE49-F238E27FC236}">
              <a16:creationId xmlns:a16="http://schemas.microsoft.com/office/drawing/2014/main" id="{7C6BA1BD-C5E7-4FA1-99C4-AA94F6D1632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741197" y="1006768"/>
          <a:ext cx="645795" cy="596239"/>
        </a:xfrm>
        <a:prstGeom prst="rect">
          <a:avLst/>
        </a:prstGeom>
      </xdr:spPr>
    </xdr:pic>
    <xdr:clientData/>
  </xdr:twoCellAnchor>
  <xdr:twoCellAnchor>
    <xdr:from>
      <xdr:col>13</xdr:col>
      <xdr:colOff>225777</xdr:colOff>
      <xdr:row>13</xdr:row>
      <xdr:rowOff>99631</xdr:rowOff>
    </xdr:from>
    <xdr:to>
      <xdr:col>18</xdr:col>
      <xdr:colOff>179916</xdr:colOff>
      <xdr:row>17</xdr:row>
      <xdr:rowOff>192777</xdr:rowOff>
    </xdr:to>
    <xdr:sp macro="" textlink="">
      <xdr:nvSpPr>
        <xdr:cNvPr id="283" name="Avrundet rektangel 25">
          <a:hlinkClick xmlns:r="http://schemas.openxmlformats.org/officeDocument/2006/relationships" r:id="rId8"/>
          <a:extLst>
            <a:ext uri="{FF2B5EF4-FFF2-40B4-BE49-F238E27FC236}">
              <a16:creationId xmlns:a16="http://schemas.microsoft.com/office/drawing/2014/main" id="{FAE621E0-FF7D-4AF9-93FE-49A72F29AF04}"/>
            </a:ext>
          </a:extLst>
        </xdr:cNvPr>
        <xdr:cNvSpPr/>
      </xdr:nvSpPr>
      <xdr:spPr bwMode="auto">
        <a:xfrm>
          <a:off x="10036527" y="2902702"/>
          <a:ext cx="3423960" cy="651039"/>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chemeClr val="tx1">
                  <a:lumMod val="85000"/>
                  <a:lumOff val="15000"/>
                </a:schemeClr>
              </a:solidFill>
              <a:latin typeface="+mn-lt"/>
              <a:ea typeface="+mn-ea"/>
              <a:cs typeface="+mn-cs"/>
            </a:rPr>
            <a:t>  Priser</a:t>
          </a:r>
        </a:p>
      </xdr:txBody>
    </xdr:sp>
    <xdr:clientData/>
  </xdr:twoCellAnchor>
  <xdr:twoCellAnchor>
    <xdr:from>
      <xdr:col>13</xdr:col>
      <xdr:colOff>244827</xdr:colOff>
      <xdr:row>18</xdr:row>
      <xdr:rowOff>54431</xdr:rowOff>
    </xdr:from>
    <xdr:to>
      <xdr:col>18</xdr:col>
      <xdr:colOff>198966</xdr:colOff>
      <xdr:row>22</xdr:row>
      <xdr:rowOff>231321</xdr:rowOff>
    </xdr:to>
    <xdr:sp macro="" textlink="">
      <xdr:nvSpPr>
        <xdr:cNvPr id="299" name="Avrundet rektangel 25">
          <a:hlinkClick xmlns:r="http://schemas.openxmlformats.org/officeDocument/2006/relationships" r:id="rId9"/>
          <a:extLst>
            <a:ext uri="{FF2B5EF4-FFF2-40B4-BE49-F238E27FC236}">
              <a16:creationId xmlns:a16="http://schemas.microsoft.com/office/drawing/2014/main" id="{A908099B-FE25-4928-AC07-C072AD05248B}"/>
            </a:ext>
          </a:extLst>
        </xdr:cNvPr>
        <xdr:cNvSpPr/>
      </xdr:nvSpPr>
      <xdr:spPr bwMode="auto">
        <a:xfrm>
          <a:off x="10055577" y="3673931"/>
          <a:ext cx="3423960" cy="789211"/>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Forklaringer</a:t>
          </a:r>
        </a:p>
      </xdr:txBody>
    </xdr:sp>
    <xdr:clientData/>
  </xdr:twoCellAnchor>
  <xdr:twoCellAnchor>
    <xdr:from>
      <xdr:col>13</xdr:col>
      <xdr:colOff>362302</xdr:colOff>
      <xdr:row>19</xdr:row>
      <xdr:rowOff>85216</xdr:rowOff>
    </xdr:from>
    <xdr:to>
      <xdr:col>14</xdr:col>
      <xdr:colOff>181327</xdr:colOff>
      <xdr:row>22</xdr:row>
      <xdr:rowOff>108857</xdr:rowOff>
    </xdr:to>
    <xdr:pic>
      <xdr:nvPicPr>
        <xdr:cNvPr id="298" name="Grafikk 27" descr="Informasjon">
          <a:hlinkClick xmlns:r="http://schemas.openxmlformats.org/officeDocument/2006/relationships" r:id="rId9"/>
          <a:extLst>
            <a:ext uri="{FF2B5EF4-FFF2-40B4-BE49-F238E27FC236}">
              <a16:creationId xmlns:a16="http://schemas.microsoft.com/office/drawing/2014/main" id="{21139E79-7497-40AF-B88B-7DEFC9691DAD}"/>
            </a:ext>
          </a:extLst>
        </xdr:cNvPr>
        <xdr:cNvPicPr preferRelativeResize="0">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0173052" y="3813573"/>
          <a:ext cx="581025" cy="527105"/>
        </a:xfrm>
        <a:prstGeom prst="rect">
          <a:avLst/>
        </a:prstGeom>
      </xdr:spPr>
    </xdr:pic>
    <xdr:clientData/>
  </xdr:twoCellAnchor>
  <xdr:twoCellAnchor editAs="oneCell">
    <xdr:from>
      <xdr:col>13</xdr:col>
      <xdr:colOff>359127</xdr:colOff>
      <xdr:row>13</xdr:row>
      <xdr:rowOff>169219</xdr:rowOff>
    </xdr:from>
    <xdr:to>
      <xdr:col>14</xdr:col>
      <xdr:colOff>185137</xdr:colOff>
      <xdr:row>17</xdr:row>
      <xdr:rowOff>194876</xdr:rowOff>
    </xdr:to>
    <xdr:pic>
      <xdr:nvPicPr>
        <xdr:cNvPr id="282" name="Grafikk 28" descr="Mynter med heldekkende fyll">
          <a:hlinkClick xmlns:r="http://schemas.openxmlformats.org/officeDocument/2006/relationships" r:id="rId8"/>
          <a:extLst>
            <a:ext uri="{FF2B5EF4-FFF2-40B4-BE49-F238E27FC236}">
              <a16:creationId xmlns:a16="http://schemas.microsoft.com/office/drawing/2014/main" id="{80FD2267-32F0-4405-8773-1F9BB5CF5A2F}"/>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10169877" y="2972290"/>
          <a:ext cx="588010" cy="583550"/>
        </a:xfrm>
        <a:prstGeom prst="rect">
          <a:avLst/>
        </a:prstGeom>
      </xdr:spPr>
    </xdr:pic>
    <xdr:clientData/>
  </xdr:twoCellAnchor>
  <xdr:twoCellAnchor>
    <xdr:from>
      <xdr:col>13</xdr:col>
      <xdr:colOff>331305</xdr:colOff>
      <xdr:row>37</xdr:row>
      <xdr:rowOff>33131</xdr:rowOff>
    </xdr:from>
    <xdr:to>
      <xdr:col>17</xdr:col>
      <xdr:colOff>41413</xdr:colOff>
      <xdr:row>51</xdr:row>
      <xdr:rowOff>24848</xdr:rowOff>
    </xdr:to>
    <xdr:sp macro="" textlink="">
      <xdr:nvSpPr>
        <xdr:cNvPr id="3" name="Snakkeboble: rektangel med avrundede hjørner 2">
          <a:hlinkClick xmlns:r="http://schemas.openxmlformats.org/officeDocument/2006/relationships" r:id="rId14"/>
          <a:extLst>
            <a:ext uri="{FF2B5EF4-FFF2-40B4-BE49-F238E27FC236}">
              <a16:creationId xmlns:a16="http://schemas.microsoft.com/office/drawing/2014/main" id="{4B0301C4-3453-49A6-23C5-95244B572FF2}"/>
            </a:ext>
          </a:extLst>
        </xdr:cNvPr>
        <xdr:cNvSpPr/>
      </xdr:nvSpPr>
      <xdr:spPr>
        <a:xfrm>
          <a:off x="10146196" y="6485283"/>
          <a:ext cx="3130826" cy="2277717"/>
        </a:xfrm>
        <a:prstGeom prst="wedgeRoundRectCallout">
          <a:avLst>
            <a:gd name="adj1" fmla="val -114813"/>
            <a:gd name="adj2" fmla="val 79687"/>
            <a:gd name="adj3" fmla="val 16667"/>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400" b="1">
              <a:solidFill>
                <a:schemeClr val="tx1"/>
              </a:solidFill>
            </a:rPr>
            <a:t>Kubikkmeteravgift for "IKKE-EIERE"</a:t>
          </a:r>
        </a:p>
        <a:p>
          <a:pPr algn="l"/>
          <a:br>
            <a:rPr lang="nb-NO" sz="1400"/>
          </a:br>
          <a:r>
            <a:rPr lang="nb-NO" sz="1400">
              <a:solidFill>
                <a:schemeClr val="tx1">
                  <a:lumMod val="75000"/>
                  <a:lumOff val="25000"/>
                </a:schemeClr>
              </a:solidFill>
            </a:rPr>
            <a:t>Det anbefales å gjøre en egen beregning av transportprisen for skogeiere som ikke er mediere i veien.</a:t>
          </a:r>
          <a:r>
            <a:rPr lang="nb-NO" sz="1400" baseline="0">
              <a:solidFill>
                <a:schemeClr val="tx1">
                  <a:lumMod val="75000"/>
                  <a:lumOff val="25000"/>
                </a:schemeClr>
              </a:solidFill>
            </a:rPr>
            <a:t> </a:t>
          </a:r>
        </a:p>
        <a:p>
          <a:pPr algn="l"/>
          <a:endParaRPr lang="nb-NO" sz="1400" baseline="0"/>
        </a:p>
        <a:p>
          <a:pPr algn="l"/>
          <a:r>
            <a:rPr lang="nb-NO" sz="1400" baseline="0">
              <a:solidFill>
                <a:srgbClr val="7030A0"/>
              </a:solidFill>
            </a:rPr>
            <a:t>Last ned Excel-arket "Innkjøp og leie av vei" </a:t>
          </a:r>
        </a:p>
      </xdr:txBody>
    </xdr:sp>
    <xdr:clientData/>
  </xdr:twoCellAnchor>
  <xdr:twoCellAnchor>
    <xdr:from>
      <xdr:col>13</xdr:col>
      <xdr:colOff>258534</xdr:colOff>
      <xdr:row>6</xdr:row>
      <xdr:rowOff>585107</xdr:rowOff>
    </xdr:from>
    <xdr:to>
      <xdr:col>18</xdr:col>
      <xdr:colOff>176892</xdr:colOff>
      <xdr:row>10</xdr:row>
      <xdr:rowOff>178988</xdr:rowOff>
    </xdr:to>
    <xdr:sp macro="" textlink="">
      <xdr:nvSpPr>
        <xdr:cNvPr id="6" name="Avrundet rektangel 25">
          <a:hlinkClick xmlns:r="http://schemas.openxmlformats.org/officeDocument/2006/relationships" r:id="rId15"/>
          <a:extLst>
            <a:ext uri="{FF2B5EF4-FFF2-40B4-BE49-F238E27FC236}">
              <a16:creationId xmlns:a16="http://schemas.microsoft.com/office/drawing/2014/main" id="{0CD2E8C5-0111-4F6D-9FE8-EAF2EB240633}"/>
            </a:ext>
          </a:extLst>
        </xdr:cNvPr>
        <xdr:cNvSpPr/>
      </xdr:nvSpPr>
      <xdr:spPr bwMode="auto">
        <a:xfrm>
          <a:off x="10069284" y="1945821"/>
          <a:ext cx="3388179" cy="69606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Brøyting</a:t>
          </a:r>
        </a:p>
      </xdr:txBody>
    </xdr:sp>
    <xdr:clientData/>
  </xdr:twoCellAnchor>
  <xdr:twoCellAnchor editAs="oneCell">
    <xdr:from>
      <xdr:col>13</xdr:col>
      <xdr:colOff>341085</xdr:colOff>
      <xdr:row>6</xdr:row>
      <xdr:rowOff>604157</xdr:rowOff>
    </xdr:from>
    <xdr:to>
      <xdr:col>14</xdr:col>
      <xdr:colOff>316895</xdr:colOff>
      <xdr:row>10</xdr:row>
      <xdr:rowOff>156028</xdr:rowOff>
    </xdr:to>
    <xdr:pic>
      <xdr:nvPicPr>
        <xdr:cNvPr id="7" name="Grafikk 6" descr="Snøfnugg med heldekkende fyll">
          <a:hlinkClick xmlns:r="http://schemas.openxmlformats.org/officeDocument/2006/relationships" r:id="rId15"/>
          <a:extLst>
            <a:ext uri="{FF2B5EF4-FFF2-40B4-BE49-F238E27FC236}">
              <a16:creationId xmlns:a16="http://schemas.microsoft.com/office/drawing/2014/main" id="{20444AA0-8C2E-48B1-B89B-771E75971324}"/>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10151835" y="1964871"/>
          <a:ext cx="737810" cy="65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18</xdr:col>
      <xdr:colOff>708660</xdr:colOff>
      <xdr:row>26</xdr:row>
      <xdr:rowOff>83820</xdr:rowOff>
    </xdr:from>
    <xdr:ext cx="184731" cy="264560"/>
    <xdr:sp macro="" textlink="">
      <xdr:nvSpPr>
        <xdr:cNvPr id="3" name="TekstSylinder 2">
          <a:extLst>
            <a:ext uri="{FF2B5EF4-FFF2-40B4-BE49-F238E27FC236}">
              <a16:creationId xmlns:a16="http://schemas.microsoft.com/office/drawing/2014/main" id="{3CB8A0D1-BA8B-4AFE-836C-C10841899303}"/>
            </a:ext>
          </a:extLst>
        </xdr:cNvPr>
        <xdr:cNvSpPr txBox="1"/>
      </xdr:nvSpPr>
      <xdr:spPr>
        <a:xfrm>
          <a:off x="11049000" y="773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8</xdr:col>
      <xdr:colOff>349250</xdr:colOff>
      <xdr:row>40</xdr:row>
      <xdr:rowOff>12700</xdr:rowOff>
    </xdr:from>
    <xdr:to>
      <xdr:col>10</xdr:col>
      <xdr:colOff>349250</xdr:colOff>
      <xdr:row>41</xdr:row>
      <xdr:rowOff>6350</xdr:rowOff>
    </xdr:to>
    <xdr:sp macro="" textlink="">
      <xdr:nvSpPr>
        <xdr:cNvPr id="5" name="TekstSylinder 4">
          <a:hlinkClick xmlns:r="http://schemas.openxmlformats.org/officeDocument/2006/relationships" r:id="rId1"/>
          <a:extLst>
            <a:ext uri="{FF2B5EF4-FFF2-40B4-BE49-F238E27FC236}">
              <a16:creationId xmlns:a16="http://schemas.microsoft.com/office/drawing/2014/main" id="{EF5289DD-BDFF-4C40-871D-4A6162CBE3D6}"/>
            </a:ext>
          </a:extLst>
        </xdr:cNvPr>
        <xdr:cNvSpPr txBox="1"/>
      </xdr:nvSpPr>
      <xdr:spPr>
        <a:xfrm>
          <a:off x="7771130" y="13789660"/>
          <a:ext cx="857250" cy="86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editAs="oneCell">
    <xdr:from>
      <xdr:col>12</xdr:col>
      <xdr:colOff>57150</xdr:colOff>
      <xdr:row>39</xdr:row>
      <xdr:rowOff>20880</xdr:rowOff>
    </xdr:from>
    <xdr:to>
      <xdr:col>19</xdr:col>
      <xdr:colOff>155575</xdr:colOff>
      <xdr:row>1048576</xdr:row>
      <xdr:rowOff>55258</xdr:rowOff>
    </xdr:to>
    <xdr:pic>
      <xdr:nvPicPr>
        <xdr:cNvPr id="6" name="Grafikk 5">
          <a:extLst>
            <a:ext uri="{FF2B5EF4-FFF2-40B4-BE49-F238E27FC236}">
              <a16:creationId xmlns:a16="http://schemas.microsoft.com/office/drawing/2014/main" id="{6CD2B9F1-1FB4-4085-AB6D-2348708412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410700" y="9202980"/>
          <a:ext cx="1727200" cy="748753"/>
        </a:xfrm>
        <a:prstGeom prst="rect">
          <a:avLst/>
        </a:prstGeom>
      </xdr:spPr>
    </xdr:pic>
    <xdr:clientData/>
  </xdr:twoCellAnchor>
  <xdr:twoCellAnchor editAs="oneCell">
    <xdr:from>
      <xdr:col>1</xdr:col>
      <xdr:colOff>283846</xdr:colOff>
      <xdr:row>0</xdr:row>
      <xdr:rowOff>1</xdr:rowOff>
    </xdr:from>
    <xdr:to>
      <xdr:col>2</xdr:col>
      <xdr:colOff>1009650</xdr:colOff>
      <xdr:row>4</xdr:row>
      <xdr:rowOff>34281</xdr:rowOff>
    </xdr:to>
    <xdr:pic>
      <xdr:nvPicPr>
        <xdr:cNvPr id="15" name="Grafikk 14" descr="Snøfnugg kontur">
          <a:extLst>
            <a:ext uri="{FF2B5EF4-FFF2-40B4-BE49-F238E27FC236}">
              <a16:creationId xmlns:a16="http://schemas.microsoft.com/office/drawing/2014/main" id="{DDAE31EC-BB32-4F06-98B2-D080566591D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79096" y="1"/>
          <a:ext cx="1011554" cy="1027420"/>
        </a:xfrm>
        <a:prstGeom prst="rect">
          <a:avLst/>
        </a:prstGeom>
      </xdr:spPr>
    </xdr:pic>
    <xdr:clientData/>
  </xdr:twoCellAnchor>
  <xdr:twoCellAnchor>
    <xdr:from>
      <xdr:col>10</xdr:col>
      <xdr:colOff>742951</xdr:colOff>
      <xdr:row>5</xdr:row>
      <xdr:rowOff>146050</xdr:rowOff>
    </xdr:from>
    <xdr:to>
      <xdr:col>19</xdr:col>
      <xdr:colOff>904876</xdr:colOff>
      <xdr:row>6</xdr:row>
      <xdr:rowOff>393700</xdr:rowOff>
    </xdr:to>
    <xdr:sp macro="" textlink="">
      <xdr:nvSpPr>
        <xdr:cNvPr id="16" name="Avrundet rektangel 25">
          <a:hlinkClick xmlns:r="http://schemas.openxmlformats.org/officeDocument/2006/relationships" r:id="rId6"/>
          <a:extLst>
            <a:ext uri="{FF2B5EF4-FFF2-40B4-BE49-F238E27FC236}">
              <a16:creationId xmlns:a16="http://schemas.microsoft.com/office/drawing/2014/main" id="{2E42A289-37DF-4BA9-AB66-9EEC3F45CEBE}"/>
            </a:ext>
          </a:extLst>
        </xdr:cNvPr>
        <xdr:cNvSpPr/>
      </xdr:nvSpPr>
      <xdr:spPr bwMode="auto">
        <a:xfrm>
          <a:off x="9048751" y="1231900"/>
          <a:ext cx="2838450" cy="676275"/>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HOVEDMENY</a:t>
          </a:r>
        </a:p>
      </xdr:txBody>
    </xdr:sp>
    <xdr:clientData/>
  </xdr:twoCellAnchor>
  <xdr:twoCellAnchor editAs="oneCell">
    <xdr:from>
      <xdr:col>11</xdr:col>
      <xdr:colOff>117475</xdr:colOff>
      <xdr:row>5</xdr:row>
      <xdr:rowOff>168275</xdr:rowOff>
    </xdr:from>
    <xdr:to>
      <xdr:col>14</xdr:col>
      <xdr:colOff>47625</xdr:colOff>
      <xdr:row>6</xdr:row>
      <xdr:rowOff>363540</xdr:rowOff>
    </xdr:to>
    <xdr:pic>
      <xdr:nvPicPr>
        <xdr:cNvPr id="7" name="Grafikk 6" descr="Pil: vannrett U-sving med heldekkende fyll">
          <a:extLst>
            <a:ext uri="{FF2B5EF4-FFF2-40B4-BE49-F238E27FC236}">
              <a16:creationId xmlns:a16="http://schemas.microsoft.com/office/drawing/2014/main" id="{BDA5E2D7-916A-4892-9A04-1B6BBA250FE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9223375" y="1254125"/>
          <a:ext cx="606425" cy="623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773757</xdr:colOff>
      <xdr:row>13</xdr:row>
      <xdr:rowOff>15140</xdr:rowOff>
    </xdr:from>
    <xdr:to>
      <xdr:col>7</xdr:col>
      <xdr:colOff>555894</xdr:colOff>
      <xdr:row>21</xdr:row>
      <xdr:rowOff>78890</xdr:rowOff>
    </xdr:to>
    <xdr:sp macro="" textlink="">
      <xdr:nvSpPr>
        <xdr:cNvPr id="4" name="Rektangel: avrundede hjørner 3">
          <a:extLst>
            <a:ext uri="{FF2B5EF4-FFF2-40B4-BE49-F238E27FC236}">
              <a16:creationId xmlns:a16="http://schemas.microsoft.com/office/drawing/2014/main" id="{79271091-8B72-4C98-AFED-0FB2233400B5}"/>
            </a:ext>
          </a:extLst>
        </xdr:cNvPr>
        <xdr:cNvSpPr/>
      </xdr:nvSpPr>
      <xdr:spPr>
        <a:xfrm rot="252110">
          <a:off x="7863345" y="2883846"/>
          <a:ext cx="2762902" cy="1983691"/>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2400"/>
            <a:t>Tips oss!</a:t>
          </a:r>
        </a:p>
        <a:p>
          <a:pPr algn="l"/>
          <a:r>
            <a:rPr lang="nb-NO" sz="1600">
              <a:solidFill>
                <a:schemeClr val="tx1">
                  <a:lumMod val="85000"/>
                  <a:lumOff val="15000"/>
                </a:schemeClr>
              </a:solidFill>
            </a:rPr>
            <a:t>Har du eller veilaget ditt synspunkter på disse prisene; - send en e-post til Martin</a:t>
          </a:r>
          <a:r>
            <a:rPr lang="nb-NO" sz="1600" baseline="0">
              <a:solidFill>
                <a:schemeClr val="tx1">
                  <a:lumMod val="85000"/>
                  <a:lumOff val="15000"/>
                </a:schemeClr>
              </a:solidFill>
            </a:rPr>
            <a:t> Bråthen, Skogkurs </a:t>
          </a:r>
          <a:r>
            <a:rPr lang="nb-NO" sz="1600" u="sng" baseline="0">
              <a:solidFill>
                <a:srgbClr val="7030A0"/>
              </a:solidFill>
            </a:rPr>
            <a:t>mb@skogkurs.no </a:t>
          </a:r>
          <a:endParaRPr lang="nb-NO" sz="1600" u="sng">
            <a:solidFill>
              <a:srgbClr val="7030A0"/>
            </a:solidFill>
          </a:endParaRPr>
        </a:p>
      </xdr:txBody>
    </xdr:sp>
    <xdr:clientData/>
  </xdr:twoCellAnchor>
  <xdr:twoCellAnchor editAs="oneCell">
    <xdr:from>
      <xdr:col>0</xdr:col>
      <xdr:colOff>110305</xdr:colOff>
      <xdr:row>1</xdr:row>
      <xdr:rowOff>25064</xdr:rowOff>
    </xdr:from>
    <xdr:to>
      <xdr:col>1</xdr:col>
      <xdr:colOff>193767</xdr:colOff>
      <xdr:row>2</xdr:row>
      <xdr:rowOff>40753</xdr:rowOff>
    </xdr:to>
    <xdr:pic>
      <xdr:nvPicPr>
        <xdr:cNvPr id="6" name="Grafikk 5" descr="Byggingsbarrikade">
          <a:extLst>
            <a:ext uri="{FF2B5EF4-FFF2-40B4-BE49-F238E27FC236}">
              <a16:creationId xmlns:a16="http://schemas.microsoft.com/office/drawing/2014/main" id="{AFFC7265-8C47-4F4A-8D27-7B54E6E652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305" y="107240"/>
          <a:ext cx="610363" cy="642098"/>
        </a:xfrm>
        <a:prstGeom prst="rect">
          <a:avLst/>
        </a:prstGeom>
      </xdr:spPr>
    </xdr:pic>
    <xdr:clientData/>
  </xdr:twoCellAnchor>
  <xdr:twoCellAnchor>
    <xdr:from>
      <xdr:col>5</xdr:col>
      <xdr:colOff>156881</xdr:colOff>
      <xdr:row>6</xdr:row>
      <xdr:rowOff>52294</xdr:rowOff>
    </xdr:from>
    <xdr:to>
      <xdr:col>8</xdr:col>
      <xdr:colOff>449900</xdr:colOff>
      <xdr:row>8</xdr:row>
      <xdr:rowOff>63500</xdr:rowOff>
    </xdr:to>
    <xdr:sp macro="" textlink="">
      <xdr:nvSpPr>
        <xdr:cNvPr id="7" name="Avrundet rektangel 25">
          <a:hlinkClick xmlns:r="http://schemas.openxmlformats.org/officeDocument/2006/relationships" r:id="rId3"/>
          <a:extLst>
            <a:ext uri="{FF2B5EF4-FFF2-40B4-BE49-F238E27FC236}">
              <a16:creationId xmlns:a16="http://schemas.microsoft.com/office/drawing/2014/main" id="{84999A35-2669-4C4C-AA57-A253FE8044A5}"/>
            </a:ext>
          </a:extLst>
        </xdr:cNvPr>
        <xdr:cNvSpPr/>
      </xdr:nvSpPr>
      <xdr:spPr bwMode="auto">
        <a:xfrm>
          <a:off x="8418231" y="1131794"/>
          <a:ext cx="2807619" cy="728756"/>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HOVEDMENY</a:t>
          </a:r>
        </a:p>
      </xdr:txBody>
    </xdr:sp>
    <xdr:clientData/>
  </xdr:twoCellAnchor>
  <xdr:twoCellAnchor editAs="oneCell">
    <xdr:from>
      <xdr:col>5</xdr:col>
      <xdr:colOff>258481</xdr:colOff>
      <xdr:row>6</xdr:row>
      <xdr:rowOff>84044</xdr:rowOff>
    </xdr:from>
    <xdr:to>
      <xdr:col>6</xdr:col>
      <xdr:colOff>34363</xdr:colOff>
      <xdr:row>8</xdr:row>
      <xdr:rowOff>1868</xdr:rowOff>
    </xdr:to>
    <xdr:pic>
      <xdr:nvPicPr>
        <xdr:cNvPr id="8" name="Grafikk 7" descr="Pil: vannrett U-sving med heldekkende fyll">
          <a:hlinkClick xmlns:r="http://schemas.openxmlformats.org/officeDocument/2006/relationships" r:id="rId3"/>
          <a:extLst>
            <a:ext uri="{FF2B5EF4-FFF2-40B4-BE49-F238E27FC236}">
              <a16:creationId xmlns:a16="http://schemas.microsoft.com/office/drawing/2014/main" id="{8D4BA4F6-4D33-4C5E-B724-2AC5C76015D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13481" y="1159809"/>
          <a:ext cx="635000" cy="635000"/>
        </a:xfrm>
        <a:prstGeom prst="rect">
          <a:avLst/>
        </a:prstGeom>
      </xdr:spPr>
    </xdr:pic>
    <xdr:clientData/>
  </xdr:twoCellAnchor>
  <xdr:oneCellAnchor>
    <xdr:from>
      <xdr:col>1</xdr:col>
      <xdr:colOff>109368</xdr:colOff>
      <xdr:row>59</xdr:row>
      <xdr:rowOff>30331</xdr:rowOff>
    </xdr:from>
    <xdr:ext cx="1782055" cy="638586"/>
    <xdr:pic>
      <xdr:nvPicPr>
        <xdr:cNvPr id="16" name="Grafikk 15">
          <a:extLst>
            <a:ext uri="{FF2B5EF4-FFF2-40B4-BE49-F238E27FC236}">
              <a16:creationId xmlns:a16="http://schemas.microsoft.com/office/drawing/2014/main" id="{26F271A0-4AC2-4718-8C95-AB0911022A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24839" y="14000331"/>
          <a:ext cx="1782055" cy="638586"/>
        </a:xfrm>
        <a:prstGeom prst="rect">
          <a:avLst/>
        </a:prstGeom>
      </xdr:spPr>
    </xdr:pic>
    <xdr:clientData/>
  </xdr:oneCellAnchor>
  <xdr:twoCellAnchor>
    <xdr:from>
      <xdr:col>4</xdr:col>
      <xdr:colOff>784411</xdr:colOff>
      <xdr:row>19</xdr:row>
      <xdr:rowOff>97118</xdr:rowOff>
    </xdr:from>
    <xdr:to>
      <xdr:col>6</xdr:col>
      <xdr:colOff>560293</xdr:colOff>
      <xdr:row>20</xdr:row>
      <xdr:rowOff>82176</xdr:rowOff>
    </xdr:to>
    <xdr:sp macro="" textlink="">
      <xdr:nvSpPr>
        <xdr:cNvPr id="19" name="Rektangel 18">
          <a:hlinkClick xmlns:r="http://schemas.openxmlformats.org/officeDocument/2006/relationships" r:id="rId8"/>
          <a:extLst>
            <a:ext uri="{FF2B5EF4-FFF2-40B4-BE49-F238E27FC236}">
              <a16:creationId xmlns:a16="http://schemas.microsoft.com/office/drawing/2014/main" id="{82E0DB55-2926-4790-A3B5-36E519B2F5E8}"/>
            </a:ext>
          </a:extLst>
        </xdr:cNvPr>
        <xdr:cNvSpPr/>
      </xdr:nvSpPr>
      <xdr:spPr>
        <a:xfrm rot="199137">
          <a:off x="7873999" y="4355353"/>
          <a:ext cx="1800412" cy="2838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457200</xdr:colOff>
      <xdr:row>2</xdr:row>
      <xdr:rowOff>114300</xdr:rowOff>
    </xdr:from>
    <xdr:to>
      <xdr:col>9</xdr:col>
      <xdr:colOff>219807</xdr:colOff>
      <xdr:row>6</xdr:row>
      <xdr:rowOff>61060</xdr:rowOff>
    </xdr:to>
    <xdr:sp macro="" textlink="">
      <xdr:nvSpPr>
        <xdr:cNvPr id="4" name="Avrundet rektangel 25">
          <a:hlinkClick xmlns:r="http://schemas.openxmlformats.org/officeDocument/2006/relationships" r:id="rId1"/>
          <a:extLst>
            <a:ext uri="{FF2B5EF4-FFF2-40B4-BE49-F238E27FC236}">
              <a16:creationId xmlns:a16="http://schemas.microsoft.com/office/drawing/2014/main" id="{71F45413-BE93-4C09-8F07-E140E8B183AE}"/>
            </a:ext>
          </a:extLst>
        </xdr:cNvPr>
        <xdr:cNvSpPr/>
      </xdr:nvSpPr>
      <xdr:spPr bwMode="auto">
        <a:xfrm>
          <a:off x="4267200" y="495300"/>
          <a:ext cx="2810607" cy="70876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HOVEDMENY</a:t>
          </a:r>
        </a:p>
      </xdr:txBody>
    </xdr:sp>
    <xdr:clientData/>
  </xdr:twoCellAnchor>
  <xdr:twoCellAnchor editAs="oneCell">
    <xdr:from>
      <xdr:col>5</xdr:col>
      <xdr:colOff>635000</xdr:colOff>
      <xdr:row>2</xdr:row>
      <xdr:rowOff>107950</xdr:rowOff>
    </xdr:from>
    <xdr:to>
      <xdr:col>6</xdr:col>
      <xdr:colOff>511175</xdr:colOff>
      <xdr:row>6</xdr:row>
      <xdr:rowOff>0</xdr:rowOff>
    </xdr:to>
    <xdr:pic>
      <xdr:nvPicPr>
        <xdr:cNvPr id="5" name="Grafikk 4" descr="Pil: vannrett U-sving med heldekkende fyll">
          <a:hlinkClick xmlns:r="http://schemas.openxmlformats.org/officeDocument/2006/relationships" r:id="rId1"/>
          <a:extLst>
            <a:ext uri="{FF2B5EF4-FFF2-40B4-BE49-F238E27FC236}">
              <a16:creationId xmlns:a16="http://schemas.microsoft.com/office/drawing/2014/main" id="{C1929BF2-B752-4422-9F7F-FD4DBBAE73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45000" y="488950"/>
          <a:ext cx="638175" cy="654050"/>
        </a:xfrm>
        <a:prstGeom prst="rect">
          <a:avLst/>
        </a:prstGeom>
      </xdr:spPr>
    </xdr:pic>
    <xdr:clientData/>
  </xdr:twoCellAnchor>
  <xdr:oneCellAnchor>
    <xdr:from>
      <xdr:col>0</xdr:col>
      <xdr:colOff>487680</xdr:colOff>
      <xdr:row>2</xdr:row>
      <xdr:rowOff>60960</xdr:rowOff>
    </xdr:from>
    <xdr:ext cx="3353315" cy="3063240"/>
    <xdr:sp macro="" textlink="">
      <xdr:nvSpPr>
        <xdr:cNvPr id="6" name="TekstSylinder 5">
          <a:extLst>
            <a:ext uri="{FF2B5EF4-FFF2-40B4-BE49-F238E27FC236}">
              <a16:creationId xmlns:a16="http://schemas.microsoft.com/office/drawing/2014/main" id="{2EBBF600-E3C7-4E66-BE42-4E4E92E53F32}"/>
            </a:ext>
          </a:extLst>
        </xdr:cNvPr>
        <xdr:cNvSpPr txBox="1"/>
      </xdr:nvSpPr>
      <xdr:spPr>
        <a:xfrm>
          <a:off x="487680" y="441960"/>
          <a:ext cx="3353315" cy="3063240"/>
        </a:xfrm>
        <a:prstGeom prst="rect">
          <a:avLst/>
        </a:prstGeom>
        <a:solidFill>
          <a:schemeClr val="accent4"/>
        </a:solidFill>
        <a:ln>
          <a:solidFill>
            <a:schemeClr val="accent5">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t>Mer informasjon om kalkulatoren</a:t>
          </a:r>
        </a:p>
        <a:p>
          <a:r>
            <a:rPr lang="nb-NO" sz="1600"/>
            <a:t>Denne kalkulatoren er tiltenkt veianlegg som er bygd skikkelig og står seg med tanke på krav til utforming og bæreevne. Altså veier som ikke er aktuell å ombygge. Det kan hende veien må ha lett opprusting inne-i-mellom, men i utgangspunktet skal veilaget klare å utføre nødvendige tiltak for å bevare veiens standard med avgiftsregimet.</a:t>
          </a:r>
        </a:p>
        <a:p>
          <a:endParaRPr lang="nb-NO" sz="1200"/>
        </a:p>
      </xdr:txBody>
    </xdr:sp>
    <xdr:clientData/>
  </xdr:oneCellAnchor>
  <xdr:oneCellAnchor>
    <xdr:from>
      <xdr:col>5</xdr:col>
      <xdr:colOff>361950</xdr:colOff>
      <xdr:row>9</xdr:row>
      <xdr:rowOff>5715</xdr:rowOff>
    </xdr:from>
    <xdr:ext cx="3111592" cy="2585085"/>
    <xdr:sp macro="" textlink="">
      <xdr:nvSpPr>
        <xdr:cNvPr id="8" name="TekstSylinder 7">
          <a:extLst>
            <a:ext uri="{FF2B5EF4-FFF2-40B4-BE49-F238E27FC236}">
              <a16:creationId xmlns:a16="http://schemas.microsoft.com/office/drawing/2014/main" id="{BF2EC6E4-895E-450A-B38E-88FD36EB4C18}"/>
            </a:ext>
          </a:extLst>
        </xdr:cNvPr>
        <xdr:cNvSpPr txBox="1"/>
      </xdr:nvSpPr>
      <xdr:spPr>
        <a:xfrm>
          <a:off x="4171950" y="1720215"/>
          <a:ext cx="3111592" cy="2585085"/>
        </a:xfrm>
        <a:prstGeom prst="rect">
          <a:avLst/>
        </a:prstGeom>
        <a:solidFill>
          <a:schemeClr val="accent4"/>
        </a:solidFill>
        <a:ln>
          <a:solidFill>
            <a:schemeClr val="accent5">
              <a:lumMod val="60000"/>
              <a:lumOff val="4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t>NB:</a:t>
          </a:r>
        </a:p>
        <a:p>
          <a:r>
            <a:rPr lang="nb-NO" sz="1600" b="0" i="1"/>
            <a:t>Du får ikke bruke</a:t>
          </a:r>
          <a:r>
            <a:rPr lang="nb-NO" sz="1600" b="0" i="1" baseline="0"/>
            <a:t> skogfond på vintervedlikehold. </a:t>
          </a:r>
        </a:p>
        <a:p>
          <a:endParaRPr lang="nb-NO" sz="1600" b="0" i="1" baseline="0"/>
        </a:p>
        <a:p>
          <a:r>
            <a:rPr lang="nb-NO" sz="1600" b="0" i="1" baseline="0"/>
            <a:t>Kun vintervedlikehold som helt klart har til formål å hindre flom og skader på veien kan skogfond benyttes. Eksempel på dette er tining av stikkrenner på våren. </a:t>
          </a:r>
          <a:endParaRPr lang="nb-NO" sz="1400" b="0" i="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524607</xdr:colOff>
      <xdr:row>8</xdr:row>
      <xdr:rowOff>137260</xdr:rowOff>
    </xdr:to>
    <xdr:sp macro="" textlink="">
      <xdr:nvSpPr>
        <xdr:cNvPr id="2" name="Avrundet rektangel 25">
          <a:extLst>
            <a:ext uri="{FF2B5EF4-FFF2-40B4-BE49-F238E27FC236}">
              <a16:creationId xmlns:a16="http://schemas.microsoft.com/office/drawing/2014/main" id="{43DF2A5E-3BC2-44FE-8141-85EDCA82EC29}"/>
            </a:ext>
          </a:extLst>
        </xdr:cNvPr>
        <xdr:cNvSpPr/>
      </xdr:nvSpPr>
      <xdr:spPr bwMode="auto">
        <a:xfrm>
          <a:off x="8382000" y="920750"/>
          <a:ext cx="2810607" cy="689710"/>
        </a:xfrm>
        <a:prstGeom prst="roundRect">
          <a:avLst/>
        </a:prstGeom>
        <a:solidFill>
          <a:srgbClr val="9BBB59"/>
        </a:solidFill>
        <a:ln>
          <a:noFill/>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360000" tIns="0" rIns="0" bIns="0" numCol="1" spcCol="0" rtlCol="0" fromWordArt="0" anchor="ctr" anchorCtr="0" forceAA="0" upright="1" compatLnSpc="1">
          <a:prstTxWarp prst="textNoShape">
            <a:avLst/>
          </a:prstTxWarp>
          <a:noAutofit/>
        </a:bodyPr>
        <a:lstStyle/>
        <a:p>
          <a:pPr marL="0" indent="0" algn="ctr"/>
          <a:r>
            <a:rPr lang="nb-NO" sz="2000" b="1" baseline="0">
              <a:solidFill>
                <a:srgbClr val="C00000"/>
              </a:solidFill>
              <a:latin typeface="+mn-lt"/>
              <a:ea typeface="+mn-ea"/>
              <a:cs typeface="+mn-cs"/>
            </a:rPr>
            <a:t>  </a:t>
          </a:r>
          <a:r>
            <a:rPr lang="nb-NO" sz="2000" b="1" baseline="0">
              <a:solidFill>
                <a:schemeClr val="tx1">
                  <a:lumMod val="85000"/>
                  <a:lumOff val="15000"/>
                </a:schemeClr>
              </a:solidFill>
              <a:latin typeface="+mn-lt"/>
              <a:ea typeface="+mn-ea"/>
              <a:cs typeface="+mn-cs"/>
            </a:rPr>
            <a:t>HOVEDMENY</a:t>
          </a:r>
        </a:p>
      </xdr:txBody>
    </xdr:sp>
    <xdr:clientData/>
  </xdr:twoCellAnchor>
  <xdr:twoCellAnchor editAs="oneCell">
    <xdr:from>
      <xdr:col>11</xdr:col>
      <xdr:colOff>101600</xdr:colOff>
      <xdr:row>5</xdr:row>
      <xdr:rowOff>31750</xdr:rowOff>
    </xdr:from>
    <xdr:to>
      <xdr:col>11</xdr:col>
      <xdr:colOff>736600</xdr:colOff>
      <xdr:row>8</xdr:row>
      <xdr:rowOff>114300</xdr:rowOff>
    </xdr:to>
    <xdr:pic>
      <xdr:nvPicPr>
        <xdr:cNvPr id="3" name="Grafikk 2" descr="Pil: vannrett U-sving med heldekkende fyll">
          <a:extLst>
            <a:ext uri="{FF2B5EF4-FFF2-40B4-BE49-F238E27FC236}">
              <a16:creationId xmlns:a16="http://schemas.microsoft.com/office/drawing/2014/main" id="{537CF443-2F54-4FED-9759-694CEFDAE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83600" y="952500"/>
          <a:ext cx="635000" cy="635000"/>
        </a:xfrm>
        <a:prstGeom prst="rect">
          <a:avLst/>
        </a:prstGeom>
      </xdr:spPr>
    </xdr:pic>
    <xdr:clientData/>
  </xdr:twoCellAnchor>
  <xdr:twoCellAnchor editAs="oneCell">
    <xdr:from>
      <xdr:col>11</xdr:col>
      <xdr:colOff>120650</xdr:colOff>
      <xdr:row>5</xdr:row>
      <xdr:rowOff>31750</xdr:rowOff>
    </xdr:from>
    <xdr:to>
      <xdr:col>11</xdr:col>
      <xdr:colOff>755650</xdr:colOff>
      <xdr:row>8</xdr:row>
      <xdr:rowOff>114300</xdr:rowOff>
    </xdr:to>
    <xdr:pic>
      <xdr:nvPicPr>
        <xdr:cNvPr id="4" name="Grafikk 3" descr="Pil: vannrett U-sving med heldekkende fyll">
          <a:extLst>
            <a:ext uri="{FF2B5EF4-FFF2-40B4-BE49-F238E27FC236}">
              <a16:creationId xmlns:a16="http://schemas.microsoft.com/office/drawing/2014/main" id="{6F98E4FE-7890-4332-8956-C9B83A31B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02650" y="952500"/>
          <a:ext cx="635000" cy="63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skogskunskap.se/rakna-med-verktyg/skogsbilvagar/kostnad-for-vagunderhall/" TargetMode="External"/><Relationship Id="rId7" Type="http://schemas.openxmlformats.org/officeDocument/2006/relationships/printerSettings" Target="../printerSettings/printerSettings4.bin"/><Relationship Id="rId2" Type="http://schemas.openxmlformats.org/officeDocument/2006/relationships/hyperlink" Target="https://www.dropbox.com/s/tc4m0ta9k8kujv1/08_Artikkel_3_L%C3%B8nnsomhetsvurdering.pdf?dl=0" TargetMode="External"/><Relationship Id="rId1" Type="http://schemas.openxmlformats.org/officeDocument/2006/relationships/hyperlink" Target="https://www.statsforvalteren.no/siteassets/fm-innlandet/07-landbruk-og-mat/skogbruk/rapporter/tilstandsregistrering-veg-13.10.16.pdf" TargetMode="External"/><Relationship Id="rId6" Type="http://schemas.openxmlformats.org/officeDocument/2006/relationships/hyperlink" Target="mailto:post@skogkurs.no" TargetMode="External"/><Relationship Id="rId5" Type="http://schemas.openxmlformats.org/officeDocument/2006/relationships/hyperlink" Target="mailto:post@skogkurs.no" TargetMode="External"/><Relationship Id="rId10" Type="http://schemas.openxmlformats.org/officeDocument/2006/relationships/comments" Target="../comments3.xml"/><Relationship Id="rId4" Type="http://schemas.openxmlformats.org/officeDocument/2006/relationships/hyperlink" Target="https://www.skogbrand.no/ansvarsforsikring-for-skogsbilvei/"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B896-93D2-4625-816C-6EAAB0426E63}">
  <sheetPr>
    <tabColor rgb="FF0070C0"/>
    <pageSetUpPr fitToPage="1"/>
  </sheetPr>
  <dimension ref="A1:BH265"/>
  <sheetViews>
    <sheetView showGridLines="0" showRowColHeaders="0" workbookViewId="0">
      <selection activeCell="L2" sqref="L2"/>
    </sheetView>
  </sheetViews>
  <sheetFormatPr baseColWidth="10" defaultColWidth="0" defaultRowHeight="14.65" customHeight="1" zeroHeight="1"/>
  <cols>
    <col min="1" max="1" width="2.5703125" style="80" customWidth="1"/>
    <col min="2" max="2" width="2.42578125" style="80" customWidth="1"/>
    <col min="3" max="15" width="11.42578125" style="80" customWidth="1"/>
    <col min="16" max="16" width="7.5703125" style="80" customWidth="1"/>
    <col min="17" max="17" width="2.42578125" style="80" customWidth="1"/>
    <col min="18" max="18" width="3" style="80" customWidth="1"/>
    <col min="19" max="60" width="0" style="80" hidden="1" customWidth="1"/>
    <col min="61" max="16384" width="11.42578125" style="80" hidden="1"/>
  </cols>
  <sheetData>
    <row r="1" spans="1:18" ht="15">
      <c r="A1" s="4"/>
      <c r="B1" s="4"/>
      <c r="C1" s="4"/>
      <c r="D1" s="4"/>
      <c r="E1" s="4"/>
      <c r="F1" s="4"/>
      <c r="G1" s="4"/>
      <c r="H1" s="4"/>
      <c r="I1" s="4"/>
      <c r="J1" s="4"/>
      <c r="K1" s="4"/>
      <c r="L1" s="4"/>
      <c r="M1" s="4"/>
      <c r="N1" s="4"/>
      <c r="O1" s="4"/>
      <c r="P1" s="4"/>
      <c r="Q1" s="4"/>
      <c r="R1" s="4"/>
    </row>
    <row r="2" spans="1:18" ht="47.25" customHeight="1">
      <c r="A2" s="4"/>
      <c r="B2" s="3"/>
      <c r="C2" s="3"/>
      <c r="D2" s="81" t="s">
        <v>0</v>
      </c>
      <c r="E2" s="3"/>
      <c r="F2" s="3"/>
      <c r="G2" s="3"/>
      <c r="H2" s="3"/>
      <c r="I2" s="3"/>
      <c r="J2" s="3"/>
      <c r="K2" s="3"/>
      <c r="L2" s="3"/>
      <c r="M2" s="3"/>
      <c r="N2" s="82"/>
      <c r="O2" s="83"/>
      <c r="P2" s="4"/>
      <c r="Q2" s="4"/>
      <c r="R2" s="4"/>
    </row>
    <row r="3" spans="1:18" ht="12" customHeight="1">
      <c r="A3" s="4"/>
      <c r="B3" s="84"/>
      <c r="C3" s="3"/>
      <c r="D3" s="85"/>
      <c r="E3" s="85"/>
      <c r="F3" s="85"/>
      <c r="G3" s="85"/>
      <c r="H3" s="85"/>
      <c r="I3" s="85"/>
      <c r="J3" s="85"/>
      <c r="K3" s="84"/>
      <c r="L3" s="84"/>
      <c r="M3" s="84"/>
      <c r="N3" s="86" t="s">
        <v>142</v>
      </c>
      <c r="O3" s="87" t="s">
        <v>152</v>
      </c>
      <c r="P3" s="88"/>
      <c r="Q3" s="88"/>
      <c r="R3" s="88"/>
    </row>
    <row r="4" spans="1:18" s="10" customFormat="1" ht="3.75" customHeight="1"/>
    <row r="5" spans="1:18" ht="15.75" thickBot="1">
      <c r="A5" s="89"/>
      <c r="B5" s="89"/>
      <c r="C5" s="89"/>
      <c r="D5" s="89"/>
      <c r="E5" s="89"/>
      <c r="F5" s="89"/>
      <c r="G5" s="89"/>
      <c r="H5" s="89"/>
      <c r="I5" s="89"/>
      <c r="J5" s="89"/>
      <c r="K5" s="89"/>
      <c r="L5" s="89"/>
      <c r="M5" s="89"/>
      <c r="N5" s="89"/>
      <c r="O5" s="89"/>
      <c r="P5" s="89"/>
      <c r="Q5" s="89"/>
      <c r="R5" s="89"/>
    </row>
    <row r="6" spans="1:18" ht="45.75" customHeight="1">
      <c r="A6" s="89"/>
      <c r="B6" s="90"/>
      <c r="C6" s="91" t="s">
        <v>1</v>
      </c>
      <c r="D6" s="92"/>
      <c r="E6" s="92"/>
      <c r="F6" s="92"/>
      <c r="G6" s="92"/>
      <c r="H6" s="92"/>
      <c r="I6" s="92"/>
      <c r="J6" s="92"/>
      <c r="K6" s="92"/>
      <c r="L6" s="92"/>
      <c r="M6" s="92"/>
      <c r="N6" s="92"/>
      <c r="O6" s="92"/>
      <c r="P6" s="92"/>
      <c r="Q6" s="93"/>
      <c r="R6" s="89"/>
    </row>
    <row r="7" spans="1:18" ht="15">
      <c r="A7" s="89"/>
      <c r="B7" s="94"/>
      <c r="C7" s="95"/>
      <c r="D7" s="95"/>
      <c r="E7" s="95"/>
      <c r="F7" s="95"/>
      <c r="G7" s="95"/>
      <c r="H7" s="95"/>
      <c r="I7" s="95"/>
      <c r="J7" s="95"/>
      <c r="K7" s="95"/>
      <c r="L7" s="95"/>
      <c r="M7" s="95"/>
      <c r="N7" s="95"/>
      <c r="O7" s="95"/>
      <c r="P7" s="95"/>
      <c r="Q7" s="96"/>
      <c r="R7" s="89"/>
    </row>
    <row r="8" spans="1:18" ht="15" customHeight="1">
      <c r="A8" s="89"/>
      <c r="B8" s="94"/>
      <c r="C8" s="243" t="s">
        <v>121</v>
      </c>
      <c r="D8" s="243"/>
      <c r="E8" s="243"/>
      <c r="F8" s="243"/>
      <c r="G8" s="243"/>
      <c r="H8" s="243"/>
      <c r="I8" s="243"/>
      <c r="J8" s="243"/>
      <c r="K8" s="243"/>
      <c r="L8" s="243"/>
      <c r="M8" s="243"/>
      <c r="N8" s="243"/>
      <c r="O8" s="243"/>
      <c r="P8" s="243"/>
      <c r="Q8" s="97"/>
      <c r="R8" s="89"/>
    </row>
    <row r="9" spans="1:18" ht="15">
      <c r="A9" s="89"/>
      <c r="B9" s="94"/>
      <c r="C9" s="243"/>
      <c r="D9" s="243"/>
      <c r="E9" s="243"/>
      <c r="F9" s="243"/>
      <c r="G9" s="243"/>
      <c r="H9" s="243"/>
      <c r="I9" s="243"/>
      <c r="J9" s="243"/>
      <c r="K9" s="243"/>
      <c r="L9" s="243"/>
      <c r="M9" s="243"/>
      <c r="N9" s="243"/>
      <c r="O9" s="243"/>
      <c r="P9" s="243"/>
      <c r="Q9" s="97"/>
      <c r="R9" s="89"/>
    </row>
    <row r="10" spans="1:18" ht="15">
      <c r="A10" s="89"/>
      <c r="B10" s="94"/>
      <c r="C10" s="243"/>
      <c r="D10" s="243"/>
      <c r="E10" s="243"/>
      <c r="F10" s="243"/>
      <c r="G10" s="243"/>
      <c r="H10" s="243"/>
      <c r="I10" s="243"/>
      <c r="J10" s="243"/>
      <c r="K10" s="243"/>
      <c r="L10" s="243"/>
      <c r="M10" s="243"/>
      <c r="N10" s="243"/>
      <c r="O10" s="243"/>
      <c r="P10" s="243"/>
      <c r="Q10" s="97"/>
      <c r="R10" s="89"/>
    </row>
    <row r="11" spans="1:18" ht="18" customHeight="1">
      <c r="A11" s="89"/>
      <c r="B11" s="94"/>
      <c r="C11" s="244" t="s">
        <v>2</v>
      </c>
      <c r="D11" s="244"/>
      <c r="E11" s="244"/>
      <c r="F11" s="244"/>
      <c r="G11" s="244"/>
      <c r="H11" s="244"/>
      <c r="I11" s="244"/>
      <c r="J11" s="244"/>
      <c r="K11" s="244"/>
      <c r="L11" s="244"/>
      <c r="M11" s="244"/>
      <c r="N11" s="244"/>
      <c r="O11" s="244"/>
      <c r="P11" s="244"/>
      <c r="Q11" s="97"/>
      <c r="R11" s="89"/>
    </row>
    <row r="12" spans="1:18" ht="6.75" customHeight="1">
      <c r="A12" s="89"/>
      <c r="B12" s="94"/>
      <c r="C12" s="188"/>
      <c r="D12" s="188"/>
      <c r="E12" s="188"/>
      <c r="F12" s="188"/>
      <c r="G12" s="188"/>
      <c r="H12" s="188"/>
      <c r="I12" s="188"/>
      <c r="J12" s="188"/>
      <c r="K12" s="188"/>
      <c r="L12" s="188"/>
      <c r="M12" s="188"/>
      <c r="N12" s="188"/>
      <c r="O12" s="188"/>
      <c r="P12" s="188"/>
      <c r="Q12" s="97"/>
      <c r="R12" s="89"/>
    </row>
    <row r="13" spans="1:18" ht="15" customHeight="1">
      <c r="A13" s="89"/>
      <c r="B13" s="94"/>
      <c r="C13" s="245" t="s">
        <v>141</v>
      </c>
      <c r="D13" s="245"/>
      <c r="E13" s="245"/>
      <c r="F13" s="245"/>
      <c r="G13" s="245"/>
      <c r="H13" s="245"/>
      <c r="I13" s="245"/>
      <c r="J13" s="245"/>
      <c r="K13" s="245"/>
      <c r="L13" s="245"/>
      <c r="M13" s="245"/>
      <c r="N13" s="245"/>
      <c r="O13" s="245"/>
      <c r="P13" s="245"/>
      <c r="Q13" s="98"/>
      <c r="R13" s="89"/>
    </row>
    <row r="14" spans="1:18" ht="15" customHeight="1">
      <c r="A14" s="89"/>
      <c r="B14" s="94"/>
      <c r="C14" s="245"/>
      <c r="D14" s="245"/>
      <c r="E14" s="245"/>
      <c r="F14" s="245"/>
      <c r="G14" s="245"/>
      <c r="H14" s="245"/>
      <c r="I14" s="245"/>
      <c r="J14" s="245"/>
      <c r="K14" s="245"/>
      <c r="L14" s="245"/>
      <c r="M14" s="245"/>
      <c r="N14" s="245"/>
      <c r="O14" s="245"/>
      <c r="P14" s="245"/>
      <c r="Q14" s="98"/>
      <c r="R14" s="89"/>
    </row>
    <row r="15" spans="1:18" ht="15" customHeight="1">
      <c r="A15" s="89"/>
      <c r="B15" s="94"/>
      <c r="C15" s="245"/>
      <c r="D15" s="245"/>
      <c r="E15" s="245"/>
      <c r="F15" s="245"/>
      <c r="G15" s="245"/>
      <c r="H15" s="245"/>
      <c r="I15" s="245"/>
      <c r="J15" s="245"/>
      <c r="K15" s="245"/>
      <c r="L15" s="245"/>
      <c r="M15" s="245"/>
      <c r="N15" s="245"/>
      <c r="O15" s="245"/>
      <c r="P15" s="245"/>
      <c r="Q15" s="98"/>
      <c r="R15" s="89"/>
    </row>
    <row r="16" spans="1:18" ht="15" customHeight="1">
      <c r="A16" s="89"/>
      <c r="B16" s="94"/>
      <c r="C16" s="99"/>
      <c r="D16" s="99"/>
      <c r="E16" s="99"/>
      <c r="F16" s="99"/>
      <c r="G16" s="99"/>
      <c r="H16" s="99"/>
      <c r="I16" s="99"/>
      <c r="J16" s="99"/>
      <c r="K16" s="99"/>
      <c r="L16" s="99"/>
      <c r="M16" s="99"/>
      <c r="N16" s="99"/>
      <c r="O16" s="99"/>
      <c r="P16" s="99"/>
      <c r="Q16" s="98"/>
      <c r="R16" s="89"/>
    </row>
    <row r="17" spans="1:18" ht="18.75" customHeight="1">
      <c r="A17" s="89"/>
      <c r="B17" s="94"/>
      <c r="C17" s="188"/>
      <c r="D17" s="188"/>
      <c r="E17" s="188"/>
      <c r="F17" s="188"/>
      <c r="G17" s="188"/>
      <c r="H17" s="188"/>
      <c r="I17" s="188"/>
      <c r="J17" s="188"/>
      <c r="K17" s="188"/>
      <c r="L17" s="188"/>
      <c r="M17" s="188"/>
      <c r="N17" s="188"/>
      <c r="O17" s="188"/>
      <c r="P17" s="188"/>
      <c r="Q17" s="100"/>
      <c r="R17" s="89"/>
    </row>
    <row r="18" spans="1:18" ht="18.75" customHeight="1">
      <c r="A18" s="89"/>
      <c r="B18" s="94"/>
      <c r="C18" s="188"/>
      <c r="D18" s="188"/>
      <c r="E18" s="188"/>
      <c r="F18" s="188"/>
      <c r="G18" s="188"/>
      <c r="H18" s="188"/>
      <c r="I18" s="188"/>
      <c r="J18" s="188"/>
      <c r="K18" s="188"/>
      <c r="L18" s="188"/>
      <c r="M18" s="188"/>
      <c r="N18" s="188"/>
      <c r="O18" s="188"/>
      <c r="P18" s="188"/>
      <c r="Q18" s="100"/>
      <c r="R18" s="89"/>
    </row>
    <row r="19" spans="1:18" ht="18.75" customHeight="1">
      <c r="A19" s="89"/>
      <c r="B19" s="94"/>
      <c r="C19" s="188"/>
      <c r="D19" s="188"/>
      <c r="E19" s="188"/>
      <c r="F19" s="188"/>
      <c r="G19" s="188"/>
      <c r="H19" s="188"/>
      <c r="I19" s="188"/>
      <c r="J19" s="188"/>
      <c r="K19" s="188"/>
      <c r="L19" s="188"/>
      <c r="M19" s="188"/>
      <c r="N19" s="188"/>
      <c r="O19" s="188"/>
      <c r="P19" s="188"/>
      <c r="Q19" s="100"/>
      <c r="R19" s="89"/>
    </row>
    <row r="20" spans="1:18" ht="18.75" customHeight="1">
      <c r="A20" s="89"/>
      <c r="B20" s="94"/>
      <c r="C20" s="188"/>
      <c r="D20" s="188"/>
      <c r="E20" s="188"/>
      <c r="F20" s="188"/>
      <c r="G20" s="188"/>
      <c r="H20" s="188"/>
      <c r="I20" s="188"/>
      <c r="J20" s="188"/>
      <c r="K20" s="188"/>
      <c r="L20" s="188"/>
      <c r="M20" s="188"/>
      <c r="N20" s="188"/>
      <c r="O20" s="188"/>
      <c r="P20" s="188"/>
      <c r="Q20" s="100"/>
      <c r="R20" s="89"/>
    </row>
    <row r="21" spans="1:18" ht="15" customHeight="1">
      <c r="A21" s="89"/>
      <c r="B21" s="94"/>
      <c r="C21" s="99"/>
      <c r="D21" s="99"/>
      <c r="E21" s="99"/>
      <c r="F21" s="99"/>
      <c r="G21" s="99"/>
      <c r="H21" s="99"/>
      <c r="I21" s="99"/>
      <c r="J21" s="99"/>
      <c r="K21" s="99"/>
      <c r="L21" s="99"/>
      <c r="M21" s="99"/>
      <c r="N21" s="99"/>
      <c r="O21" s="99"/>
      <c r="P21" s="99"/>
      <c r="Q21" s="98"/>
      <c r="R21" s="89"/>
    </row>
    <row r="22" spans="1:18" ht="18.75" customHeight="1">
      <c r="A22" s="89"/>
      <c r="B22" s="94"/>
      <c r="C22" s="188"/>
      <c r="D22" s="188"/>
      <c r="E22" s="188"/>
      <c r="F22" s="188"/>
      <c r="G22" s="188"/>
      <c r="H22" s="188"/>
      <c r="I22" s="188"/>
      <c r="J22" s="188"/>
      <c r="K22" s="188"/>
      <c r="L22" s="188"/>
      <c r="M22" s="188"/>
      <c r="N22" s="188"/>
      <c r="O22" s="188"/>
      <c r="P22" s="188"/>
      <c r="Q22" s="100"/>
      <c r="R22" s="89"/>
    </row>
    <row r="23" spans="1:18" ht="18.75" customHeight="1">
      <c r="A23" s="89"/>
      <c r="B23" s="94"/>
      <c r="C23" s="188"/>
      <c r="D23" s="188"/>
      <c r="E23" s="188"/>
      <c r="F23" s="188"/>
      <c r="G23" s="188"/>
      <c r="H23" s="188"/>
      <c r="I23" s="188"/>
      <c r="J23" s="188"/>
      <c r="K23" s="188"/>
      <c r="L23" s="188"/>
      <c r="M23" s="188"/>
      <c r="N23" s="188"/>
      <c r="O23" s="188"/>
      <c r="P23" s="188"/>
      <c r="Q23" s="100"/>
      <c r="R23" s="89"/>
    </row>
    <row r="24" spans="1:18" ht="18.75" customHeight="1">
      <c r="A24" s="89"/>
      <c r="B24" s="94"/>
      <c r="C24" s="188"/>
      <c r="D24" s="188"/>
      <c r="E24" s="188"/>
      <c r="F24" s="188"/>
      <c r="G24" s="188"/>
      <c r="H24" s="188"/>
      <c r="I24" s="188"/>
      <c r="J24" s="188"/>
      <c r="K24" s="188"/>
      <c r="L24" s="188"/>
      <c r="M24" s="188"/>
      <c r="N24" s="188"/>
      <c r="O24" s="188"/>
      <c r="P24" s="188"/>
      <c r="Q24" s="100"/>
      <c r="R24" s="89"/>
    </row>
    <row r="25" spans="1:18" ht="18.75" customHeight="1">
      <c r="A25" s="89"/>
      <c r="B25" s="94"/>
      <c r="C25" s="188"/>
      <c r="D25" s="188"/>
      <c r="E25" s="188"/>
      <c r="F25" s="188"/>
      <c r="G25" s="188"/>
      <c r="H25" s="188"/>
      <c r="I25" s="188"/>
      <c r="J25" s="188"/>
      <c r="K25" s="188"/>
      <c r="L25" s="188"/>
      <c r="M25" s="188"/>
      <c r="N25" s="188"/>
      <c r="O25" s="188"/>
      <c r="P25" s="188"/>
      <c r="Q25" s="100"/>
      <c r="R25" s="89"/>
    </row>
    <row r="26" spans="1:18" ht="3.75" customHeight="1" thickBot="1">
      <c r="A26" s="89"/>
      <c r="B26" s="94"/>
      <c r="C26" s="101"/>
      <c r="D26" s="101"/>
      <c r="E26" s="101"/>
      <c r="F26" s="101"/>
      <c r="G26" s="101"/>
      <c r="H26" s="101"/>
      <c r="I26" s="101"/>
      <c r="J26" s="101"/>
      <c r="K26" s="101"/>
      <c r="L26" s="101"/>
      <c r="M26" s="101"/>
      <c r="N26" s="101"/>
      <c r="O26" s="101"/>
      <c r="P26" s="101"/>
      <c r="Q26" s="100"/>
      <c r="R26" s="89"/>
    </row>
    <row r="27" spans="1:18" ht="18.75" customHeight="1">
      <c r="A27" s="89"/>
      <c r="B27" s="94"/>
      <c r="C27" s="188"/>
      <c r="D27" s="188"/>
      <c r="E27" s="188"/>
      <c r="F27" s="188"/>
      <c r="G27" s="188"/>
      <c r="H27" s="188"/>
      <c r="I27" s="188"/>
      <c r="J27" s="188"/>
      <c r="K27" s="188"/>
      <c r="L27" s="188"/>
      <c r="M27" s="188"/>
      <c r="N27" s="188"/>
      <c r="O27" s="188"/>
      <c r="P27" s="188"/>
      <c r="Q27" s="100"/>
      <c r="R27" s="89"/>
    </row>
    <row r="28" spans="1:18" ht="15" customHeight="1">
      <c r="A28" s="89"/>
      <c r="B28" s="94"/>
      <c r="C28" s="246" t="s">
        <v>155</v>
      </c>
      <c r="D28" s="246"/>
      <c r="E28" s="246"/>
      <c r="F28" s="246"/>
      <c r="G28" s="246"/>
      <c r="H28" s="246"/>
      <c r="I28" s="246"/>
      <c r="J28" s="246"/>
      <c r="K28" s="246"/>
      <c r="L28" s="246"/>
      <c r="M28" s="246"/>
      <c r="N28" s="246"/>
      <c r="O28" s="246"/>
      <c r="P28" s="246"/>
      <c r="Q28" s="97"/>
      <c r="R28" s="89"/>
    </row>
    <row r="29" spans="1:18" ht="15" customHeight="1">
      <c r="A29" s="89"/>
      <c r="B29" s="94"/>
      <c r="C29" s="246"/>
      <c r="D29" s="246"/>
      <c r="E29" s="246"/>
      <c r="F29" s="246"/>
      <c r="G29" s="246"/>
      <c r="H29" s="246"/>
      <c r="I29" s="246"/>
      <c r="J29" s="246"/>
      <c r="K29" s="246"/>
      <c r="L29" s="246"/>
      <c r="M29" s="246"/>
      <c r="N29" s="246"/>
      <c r="O29" s="246"/>
      <c r="P29" s="246"/>
      <c r="Q29" s="97"/>
      <c r="R29" s="89"/>
    </row>
    <row r="30" spans="1:18" ht="15" customHeight="1" thickBot="1">
      <c r="A30" s="89"/>
      <c r="B30" s="102"/>
      <c r="C30" s="103"/>
      <c r="D30" s="103"/>
      <c r="E30" s="103"/>
      <c r="F30" s="103"/>
      <c r="G30" s="103"/>
      <c r="H30" s="103"/>
      <c r="I30" s="103"/>
      <c r="J30" s="103"/>
      <c r="K30" s="103"/>
      <c r="L30" s="103"/>
      <c r="M30" s="103"/>
      <c r="N30" s="103"/>
      <c r="O30" s="103"/>
      <c r="P30" s="103"/>
      <c r="Q30" s="104"/>
      <c r="R30" s="89"/>
    </row>
    <row r="31" spans="1:18" ht="15">
      <c r="A31" s="89"/>
      <c r="B31" s="89"/>
      <c r="C31" s="105"/>
      <c r="D31" s="105"/>
      <c r="E31" s="105"/>
      <c r="F31" s="105"/>
      <c r="G31" s="105"/>
      <c r="H31" s="105"/>
      <c r="I31" s="105"/>
      <c r="J31" s="105"/>
      <c r="K31" s="105"/>
      <c r="L31" s="105"/>
      <c r="M31" s="105"/>
      <c r="N31" s="105"/>
      <c r="O31" s="105"/>
      <c r="P31" s="105"/>
      <c r="Q31" s="89"/>
      <c r="R31" s="89"/>
    </row>
    <row r="32" spans="1:18" ht="15">
      <c r="A32" s="89"/>
      <c r="B32" s="89"/>
      <c r="C32" s="106"/>
      <c r="D32" s="89"/>
      <c r="E32" s="89"/>
      <c r="F32" s="89"/>
      <c r="G32" s="89"/>
      <c r="H32" s="89"/>
      <c r="I32" s="89"/>
      <c r="J32" s="89"/>
      <c r="K32" s="89"/>
      <c r="L32" s="89"/>
      <c r="M32" s="89"/>
      <c r="N32" s="89"/>
      <c r="O32" s="89"/>
      <c r="P32" s="89"/>
      <c r="Q32" s="89"/>
      <c r="R32" s="89"/>
    </row>
    <row r="33" spans="1:18" s="10" customFormat="1" ht="3.75" customHeight="1"/>
    <row r="34" spans="1:18" ht="15">
      <c r="A34" s="4"/>
      <c r="B34" s="4"/>
      <c r="C34" s="4"/>
      <c r="D34" s="4"/>
      <c r="E34" s="4"/>
      <c r="F34" s="4"/>
      <c r="G34" s="4"/>
      <c r="H34" s="4"/>
      <c r="I34" s="4"/>
      <c r="J34" s="4"/>
      <c r="K34" s="4"/>
      <c r="L34" s="4"/>
      <c r="M34" s="4"/>
      <c r="N34" s="4"/>
      <c r="O34" s="4"/>
      <c r="P34" s="4"/>
      <c r="Q34" s="4"/>
      <c r="R34" s="4"/>
    </row>
    <row r="35" spans="1:18" ht="15" customHeight="1">
      <c r="A35" s="4"/>
      <c r="B35" s="4"/>
      <c r="C35" s="242" t="s">
        <v>3</v>
      </c>
      <c r="D35" s="242"/>
      <c r="E35" s="242"/>
      <c r="F35" s="242"/>
      <c r="G35" s="242"/>
      <c r="H35" s="242"/>
      <c r="I35" s="242"/>
      <c r="J35" s="242"/>
      <c r="K35" s="242"/>
      <c r="L35" s="107"/>
      <c r="M35" s="107"/>
      <c r="N35" s="242"/>
      <c r="O35" s="242"/>
      <c r="P35" s="107"/>
      <c r="Q35" s="4"/>
      <c r="R35" s="4"/>
    </row>
    <row r="36" spans="1:18" ht="15" customHeight="1">
      <c r="A36" s="4"/>
      <c r="B36" s="4"/>
      <c r="C36" s="242"/>
      <c r="D36" s="242"/>
      <c r="E36" s="242"/>
      <c r="F36" s="242"/>
      <c r="G36" s="242"/>
      <c r="H36" s="242"/>
      <c r="I36" s="242"/>
      <c r="J36" s="242"/>
      <c r="K36" s="242"/>
      <c r="L36" s="107"/>
      <c r="M36" s="107"/>
      <c r="N36" s="4"/>
      <c r="O36" s="4"/>
      <c r="P36" s="107"/>
      <c r="Q36" s="4"/>
      <c r="R36" s="4"/>
    </row>
    <row r="37" spans="1:18" ht="15" customHeight="1">
      <c r="A37" s="4"/>
      <c r="B37" s="4"/>
      <c r="C37" s="242" t="s">
        <v>156</v>
      </c>
      <c r="D37" s="242"/>
      <c r="E37" s="242"/>
      <c r="F37" s="242"/>
      <c r="G37" s="242"/>
      <c r="H37" s="242"/>
      <c r="I37" s="242"/>
      <c r="J37" s="242"/>
      <c r="K37" s="242"/>
      <c r="L37" s="107"/>
      <c r="M37" s="107"/>
      <c r="N37" s="107"/>
      <c r="O37" s="107"/>
      <c r="P37" s="107"/>
      <c r="Q37" s="108"/>
      <c r="R37" s="4"/>
    </row>
    <row r="38" spans="1:18" ht="15">
      <c r="A38" s="4"/>
      <c r="B38" s="109"/>
      <c r="C38" s="242"/>
      <c r="D38" s="242"/>
      <c r="E38" s="242"/>
      <c r="F38" s="242"/>
      <c r="G38" s="242"/>
      <c r="H38" s="242"/>
      <c r="I38" s="242"/>
      <c r="J38" s="242"/>
      <c r="K38" s="242"/>
      <c r="L38" s="107"/>
      <c r="M38" s="107"/>
      <c r="N38" s="110"/>
      <c r="O38" s="110"/>
      <c r="P38" s="107"/>
      <c r="Q38" s="108"/>
      <c r="R38" s="4"/>
    </row>
    <row r="39" spans="1:18" ht="15">
      <c r="A39" s="4"/>
      <c r="B39" s="4"/>
      <c r="C39" s="242"/>
      <c r="D39" s="242"/>
      <c r="E39" s="242"/>
      <c r="F39" s="242"/>
      <c r="G39" s="242"/>
      <c r="H39" s="242"/>
      <c r="I39" s="242"/>
      <c r="J39" s="242"/>
      <c r="K39" s="242"/>
      <c r="L39" s="4"/>
      <c r="M39" s="4"/>
      <c r="N39" s="4"/>
      <c r="O39" s="4"/>
      <c r="P39" s="4"/>
      <c r="Q39" s="4"/>
      <c r="R39" s="4"/>
    </row>
    <row r="40" spans="1:18" ht="15">
      <c r="A40" s="4"/>
      <c r="B40" s="4"/>
      <c r="C40" s="242"/>
      <c r="D40" s="242"/>
      <c r="E40" s="242"/>
      <c r="F40" s="242"/>
      <c r="G40" s="242"/>
      <c r="H40" s="242"/>
      <c r="I40" s="242"/>
      <c r="J40" s="242"/>
      <c r="K40" s="242"/>
      <c r="L40" s="4"/>
      <c r="M40" s="4"/>
      <c r="N40" s="4"/>
      <c r="O40" s="4"/>
      <c r="P40" s="4"/>
      <c r="Q40" s="4"/>
      <c r="R40" s="4"/>
    </row>
    <row r="41" spans="1:18" ht="15" hidden="1" customHeight="1">
      <c r="A41" s="4"/>
      <c r="B41" s="4"/>
      <c r="C41" s="4"/>
      <c r="D41" s="4"/>
      <c r="E41" s="4"/>
      <c r="F41" s="107"/>
      <c r="G41" s="107"/>
      <c r="H41" s="4"/>
      <c r="I41" s="4"/>
      <c r="J41" s="4"/>
      <c r="K41" s="107"/>
      <c r="L41" s="107"/>
      <c r="M41" s="107"/>
      <c r="N41" s="107"/>
      <c r="O41" s="107"/>
      <c r="P41" s="107"/>
      <c r="Q41" s="107"/>
      <c r="R41" s="107"/>
    </row>
    <row r="42" spans="1:18" ht="15" hidden="1">
      <c r="A42" s="4"/>
      <c r="B42" s="4"/>
      <c r="C42" s="4"/>
      <c r="D42" s="4"/>
      <c r="E42" s="107"/>
      <c r="F42" s="107"/>
      <c r="G42" s="107"/>
      <c r="H42" s="107"/>
      <c r="I42" s="107"/>
      <c r="J42" s="107"/>
      <c r="K42" s="107"/>
      <c r="L42" s="107"/>
      <c r="M42" s="107"/>
      <c r="N42" s="107"/>
      <c r="O42" s="107"/>
      <c r="P42" s="107"/>
      <c r="Q42" s="107"/>
      <c r="R42" s="107"/>
    </row>
    <row r="43" spans="1:18" ht="15" hidden="1">
      <c r="A43" s="4"/>
      <c r="B43" s="4"/>
      <c r="C43" s="4"/>
      <c r="D43" s="4"/>
      <c r="E43" s="4"/>
      <c r="F43" s="4"/>
      <c r="G43" s="4"/>
      <c r="H43" s="4"/>
      <c r="I43" s="4"/>
      <c r="J43" s="4"/>
      <c r="K43" s="4"/>
      <c r="L43" s="4"/>
      <c r="M43" s="4"/>
      <c r="N43" s="4"/>
      <c r="O43" s="4"/>
      <c r="P43" s="4"/>
      <c r="Q43" s="4"/>
      <c r="R43" s="4"/>
    </row>
    <row r="44" spans="1:18" ht="15" hidden="1">
      <c r="A44" s="4"/>
      <c r="B44" s="4"/>
      <c r="C44" s="4"/>
      <c r="D44" s="4"/>
      <c r="E44" s="4"/>
      <c r="F44" s="4"/>
      <c r="G44" s="4"/>
      <c r="H44" s="4"/>
      <c r="I44" s="4"/>
      <c r="J44" s="4"/>
      <c r="K44" s="4"/>
      <c r="L44" s="4"/>
      <c r="M44" s="4"/>
      <c r="N44" s="109"/>
      <c r="O44" s="109"/>
      <c r="P44" s="109"/>
      <c r="Q44" s="109"/>
      <c r="R44" s="109"/>
    </row>
    <row r="45" spans="1:18" ht="15" hidden="1">
      <c r="A45" s="4"/>
      <c r="B45" s="4"/>
      <c r="C45" s="4"/>
      <c r="D45" s="4"/>
      <c r="E45" s="4"/>
      <c r="F45" s="4"/>
      <c r="G45" s="4"/>
      <c r="H45" s="4"/>
      <c r="I45" s="4"/>
      <c r="J45" s="4"/>
      <c r="K45" s="4"/>
      <c r="L45" s="4"/>
      <c r="M45" s="4"/>
      <c r="N45" s="109"/>
      <c r="O45" s="109"/>
      <c r="P45" s="109"/>
      <c r="Q45" s="109"/>
      <c r="R45" s="109"/>
    </row>
    <row r="46" spans="1:18" ht="15" hidden="1">
      <c r="A46" s="4"/>
      <c r="B46" s="4"/>
      <c r="C46" s="4"/>
      <c r="D46" s="4"/>
      <c r="E46" s="4"/>
      <c r="F46" s="4"/>
      <c r="G46" s="109"/>
      <c r="H46" s="109"/>
      <c r="I46" s="109"/>
      <c r="J46" s="109"/>
      <c r="K46" s="109"/>
      <c r="L46" s="109"/>
      <c r="M46" s="109"/>
      <c r="N46" s="109"/>
      <c r="O46" s="109"/>
      <c r="P46" s="109"/>
      <c r="Q46" s="109"/>
      <c r="R46" s="109"/>
    </row>
    <row r="47" spans="1:18" ht="15.75" hidden="1">
      <c r="A47" s="4"/>
      <c r="B47" s="4"/>
      <c r="C47" s="4"/>
      <c r="D47" s="4"/>
      <c r="E47" s="111"/>
      <c r="F47" s="4"/>
      <c r="G47" s="109"/>
      <c r="H47" s="109"/>
      <c r="I47" s="109"/>
      <c r="J47" s="109"/>
      <c r="K47" s="109"/>
      <c r="L47" s="109"/>
      <c r="M47" s="109"/>
      <c r="N47" s="109"/>
      <c r="O47" s="109"/>
      <c r="P47" s="109"/>
      <c r="Q47" s="109"/>
      <c r="R47" s="109"/>
    </row>
    <row r="48" spans="1:18" ht="15" hidden="1">
      <c r="A48" s="4"/>
      <c r="B48" s="4"/>
      <c r="C48" s="4"/>
      <c r="D48" s="4"/>
      <c r="E48" s="4"/>
      <c r="F48" s="4"/>
      <c r="G48" s="4"/>
      <c r="H48" s="4"/>
      <c r="I48" s="4"/>
      <c r="J48" s="4"/>
      <c r="K48" s="4"/>
      <c r="L48" s="4"/>
      <c r="M48" s="4"/>
      <c r="N48" s="4"/>
      <c r="O48" s="4"/>
      <c r="P48" s="4"/>
      <c r="Q48" s="4"/>
      <c r="R48" s="4"/>
    </row>
    <row r="49" spans="1:18" ht="15" hidden="1">
      <c r="A49" s="4"/>
      <c r="B49" s="4"/>
      <c r="C49" s="4"/>
      <c r="D49" s="4"/>
      <c r="E49" s="4"/>
      <c r="F49" s="4"/>
      <c r="G49" s="4"/>
      <c r="H49" s="4"/>
      <c r="I49" s="4"/>
      <c r="J49" s="4"/>
      <c r="K49" s="4"/>
      <c r="L49" s="4"/>
      <c r="M49" s="4"/>
      <c r="N49" s="4"/>
      <c r="O49" s="4"/>
      <c r="P49" s="4"/>
      <c r="Q49" s="4"/>
      <c r="R49" s="4"/>
    </row>
    <row r="50" spans="1:18" ht="15" hidden="1">
      <c r="A50" s="4"/>
      <c r="B50" s="4"/>
      <c r="C50" s="4"/>
      <c r="D50" s="4"/>
      <c r="E50" s="4"/>
      <c r="F50" s="4"/>
      <c r="G50" s="4"/>
      <c r="H50" s="4"/>
      <c r="I50" s="4"/>
      <c r="J50" s="4"/>
      <c r="K50" s="4"/>
      <c r="L50" s="4"/>
      <c r="M50" s="4"/>
      <c r="N50" s="4"/>
      <c r="O50" s="4"/>
      <c r="P50" s="4"/>
      <c r="Q50" s="4"/>
      <c r="R50" s="4"/>
    </row>
    <row r="51" spans="1:18" ht="15" hidden="1">
      <c r="A51" s="4"/>
      <c r="B51" s="4"/>
      <c r="C51" s="4"/>
      <c r="D51" s="4"/>
      <c r="E51" s="4"/>
      <c r="F51" s="4"/>
      <c r="G51" s="4"/>
      <c r="H51" s="4"/>
      <c r="I51" s="4"/>
      <c r="J51" s="4"/>
      <c r="K51" s="4"/>
      <c r="L51" s="4"/>
      <c r="M51" s="4"/>
      <c r="N51" s="4"/>
      <c r="O51" s="4"/>
      <c r="P51" s="4"/>
      <c r="Q51" s="4"/>
      <c r="R51" s="4"/>
    </row>
    <row r="52" spans="1:18" ht="15" hidden="1">
      <c r="A52" s="4"/>
      <c r="B52" s="4"/>
      <c r="C52" s="4"/>
      <c r="D52" s="4"/>
      <c r="E52" s="4"/>
      <c r="F52" s="4"/>
      <c r="G52" s="4"/>
      <c r="H52" s="4"/>
      <c r="I52" s="4"/>
      <c r="J52" s="4"/>
      <c r="K52" s="4"/>
      <c r="L52" s="4"/>
      <c r="M52" s="4"/>
      <c r="N52" s="4"/>
      <c r="O52" s="4"/>
      <c r="P52" s="4"/>
      <c r="Q52" s="4"/>
      <c r="R52" s="4"/>
    </row>
    <row r="53" spans="1:18" ht="15" hidden="1">
      <c r="A53" s="4"/>
      <c r="B53" s="4"/>
      <c r="C53" s="4"/>
      <c r="D53" s="4"/>
      <c r="E53" s="4"/>
      <c r="F53" s="4"/>
      <c r="G53" s="4"/>
      <c r="H53" s="4"/>
      <c r="I53" s="4"/>
      <c r="J53" s="4"/>
      <c r="K53" s="4"/>
      <c r="L53" s="4"/>
      <c r="M53" s="4"/>
      <c r="N53" s="4"/>
      <c r="O53" s="4"/>
      <c r="P53" s="4"/>
      <c r="Q53" s="4"/>
      <c r="R53" s="4"/>
    </row>
    <row r="54" spans="1:18" ht="15" hidden="1">
      <c r="A54" s="4"/>
      <c r="B54" s="4"/>
      <c r="C54" s="4"/>
      <c r="D54" s="4"/>
      <c r="E54" s="4"/>
      <c r="F54" s="4"/>
      <c r="G54" s="4"/>
      <c r="H54" s="4"/>
      <c r="I54" s="4"/>
      <c r="J54" s="4"/>
      <c r="K54" s="4"/>
      <c r="L54" s="4"/>
      <c r="M54" s="4"/>
      <c r="N54" s="4"/>
      <c r="O54" s="4"/>
      <c r="P54" s="4"/>
      <c r="Q54" s="4"/>
      <c r="R54" s="4"/>
    </row>
    <row r="55" spans="1:18" ht="15" hidden="1">
      <c r="A55" s="4"/>
      <c r="B55" s="4"/>
      <c r="C55" s="4"/>
      <c r="D55" s="4"/>
      <c r="E55" s="4"/>
      <c r="F55" s="4"/>
      <c r="G55" s="4"/>
      <c r="H55" s="4"/>
      <c r="I55" s="4"/>
      <c r="J55" s="4"/>
      <c r="K55" s="4"/>
      <c r="L55" s="4"/>
      <c r="M55" s="4"/>
      <c r="N55" s="4"/>
      <c r="O55" s="4"/>
      <c r="P55" s="4"/>
      <c r="Q55" s="4"/>
      <c r="R55" s="4"/>
    </row>
    <row r="56" spans="1:18" ht="15" hidden="1">
      <c r="A56" s="4"/>
      <c r="B56" s="4"/>
      <c r="C56" s="4"/>
      <c r="D56" s="4"/>
      <c r="E56" s="4"/>
      <c r="F56" s="4"/>
      <c r="G56" s="4"/>
      <c r="H56" s="4"/>
      <c r="I56" s="4"/>
      <c r="J56" s="4"/>
      <c r="K56" s="4"/>
      <c r="L56" s="4"/>
      <c r="M56" s="4"/>
      <c r="N56" s="4"/>
      <c r="O56" s="4"/>
      <c r="P56" s="4"/>
      <c r="Q56" s="4"/>
      <c r="R56" s="4"/>
    </row>
    <row r="57" spans="1:18" ht="15" hidden="1">
      <c r="A57" s="4"/>
      <c r="B57" s="4"/>
      <c r="C57" s="4"/>
      <c r="D57" s="4"/>
      <c r="E57" s="4"/>
      <c r="F57" s="4"/>
      <c r="G57" s="4"/>
      <c r="H57" s="4"/>
      <c r="I57" s="4"/>
      <c r="J57" s="4"/>
      <c r="K57" s="4"/>
      <c r="L57" s="4"/>
      <c r="M57" s="4"/>
      <c r="N57" s="4"/>
      <c r="O57" s="4"/>
      <c r="P57" s="4"/>
      <c r="Q57" s="4"/>
      <c r="R57" s="4"/>
    </row>
    <row r="58" spans="1:18" ht="15" hidden="1">
      <c r="A58" s="4"/>
      <c r="B58" s="4"/>
      <c r="C58" s="4"/>
      <c r="D58" s="4"/>
      <c r="E58" s="4"/>
      <c r="F58" s="4"/>
      <c r="G58" s="4"/>
      <c r="H58" s="4"/>
      <c r="I58" s="4"/>
      <c r="J58" s="4"/>
      <c r="K58" s="4"/>
      <c r="L58" s="4"/>
      <c r="M58" s="4"/>
      <c r="N58" s="4"/>
      <c r="O58" s="4"/>
      <c r="P58" s="4"/>
      <c r="Q58" s="4"/>
      <c r="R58" s="4"/>
    </row>
    <row r="59" spans="1:18" ht="15" hidden="1">
      <c r="A59" s="4"/>
      <c r="B59" s="4"/>
      <c r="C59" s="4"/>
      <c r="D59" s="4"/>
      <c r="E59" s="4"/>
      <c r="F59" s="4"/>
      <c r="G59" s="4"/>
      <c r="H59" s="4"/>
      <c r="I59" s="4"/>
      <c r="J59" s="4"/>
      <c r="K59" s="4"/>
      <c r="L59" s="4"/>
      <c r="M59" s="4"/>
      <c r="N59" s="4"/>
      <c r="O59" s="4"/>
      <c r="P59" s="4"/>
      <c r="Q59" s="4"/>
      <c r="R59" s="4"/>
    </row>
    <row r="60" spans="1:18" ht="15" hidden="1">
      <c r="A60" s="4"/>
      <c r="B60" s="4"/>
      <c r="C60" s="4"/>
      <c r="D60" s="4"/>
      <c r="E60" s="4"/>
      <c r="F60" s="4"/>
      <c r="G60" s="4"/>
      <c r="H60" s="4"/>
      <c r="I60" s="4"/>
      <c r="J60" s="4"/>
      <c r="K60" s="4"/>
      <c r="L60" s="4"/>
      <c r="M60" s="4"/>
      <c r="N60" s="4"/>
      <c r="O60" s="4"/>
      <c r="P60" s="4"/>
      <c r="Q60" s="4"/>
      <c r="R60" s="4"/>
    </row>
    <row r="61" spans="1:18" ht="15" hidden="1">
      <c r="A61" s="4"/>
      <c r="B61" s="4"/>
      <c r="C61" s="4"/>
      <c r="D61" s="4"/>
      <c r="E61" s="4"/>
      <c r="F61" s="4"/>
      <c r="G61" s="4"/>
      <c r="H61" s="4"/>
      <c r="I61" s="4"/>
      <c r="J61" s="4"/>
      <c r="K61" s="4"/>
      <c r="L61" s="4"/>
      <c r="M61" s="4"/>
      <c r="N61" s="4"/>
      <c r="O61" s="4"/>
      <c r="P61" s="4"/>
      <c r="Q61" s="4"/>
      <c r="R61" s="4"/>
    </row>
    <row r="62" spans="1:18" ht="15" hidden="1">
      <c r="A62" s="4"/>
      <c r="B62" s="4"/>
      <c r="C62" s="4"/>
      <c r="D62" s="4"/>
      <c r="E62" s="4"/>
      <c r="F62" s="4"/>
      <c r="G62" s="4"/>
      <c r="H62" s="4"/>
      <c r="I62" s="4"/>
      <c r="J62" s="4"/>
      <c r="K62" s="4"/>
      <c r="L62" s="4"/>
      <c r="M62" s="4"/>
      <c r="N62" s="4"/>
      <c r="O62" s="4"/>
      <c r="P62" s="4"/>
      <c r="Q62" s="4"/>
      <c r="R62" s="4"/>
    </row>
    <row r="63" spans="1:18" ht="15" hidden="1">
      <c r="A63" s="4"/>
      <c r="B63" s="4"/>
      <c r="C63" s="4"/>
      <c r="D63" s="4"/>
      <c r="E63" s="4"/>
      <c r="F63" s="4"/>
      <c r="G63" s="4"/>
      <c r="H63" s="4"/>
      <c r="I63" s="4"/>
      <c r="J63" s="4"/>
      <c r="K63" s="4"/>
      <c r="L63" s="4"/>
      <c r="M63" s="4"/>
      <c r="N63" s="4"/>
      <c r="O63" s="4"/>
      <c r="P63" s="4"/>
      <c r="Q63" s="4"/>
      <c r="R63" s="4"/>
    </row>
    <row r="64" spans="1:18" ht="15" hidden="1">
      <c r="A64" s="4"/>
      <c r="B64" s="4"/>
      <c r="C64" s="4"/>
      <c r="D64" s="4"/>
      <c r="E64" s="4"/>
      <c r="F64" s="4"/>
      <c r="G64" s="4"/>
      <c r="H64" s="4"/>
      <c r="I64" s="4"/>
      <c r="J64" s="4"/>
      <c r="K64" s="4"/>
      <c r="L64" s="4"/>
      <c r="M64" s="4"/>
      <c r="N64" s="4"/>
      <c r="O64" s="4"/>
      <c r="P64" s="4"/>
      <c r="Q64" s="4"/>
      <c r="R64" s="4"/>
    </row>
    <row r="65" spans="1:18" ht="15" hidden="1">
      <c r="A65" s="4"/>
      <c r="B65" s="4"/>
      <c r="C65" s="4"/>
      <c r="D65" s="4"/>
      <c r="E65" s="4"/>
      <c r="F65" s="4"/>
      <c r="G65" s="4"/>
      <c r="H65" s="4"/>
      <c r="I65" s="4"/>
      <c r="J65" s="4"/>
      <c r="K65" s="4"/>
      <c r="L65" s="4"/>
      <c r="M65" s="4"/>
      <c r="N65" s="4"/>
      <c r="O65" s="4"/>
      <c r="P65" s="4"/>
      <c r="Q65" s="4"/>
      <c r="R65" s="4"/>
    </row>
    <row r="66" spans="1:18" ht="15" hidden="1">
      <c r="A66" s="4"/>
      <c r="B66" s="4"/>
      <c r="C66" s="4"/>
      <c r="D66" s="4"/>
      <c r="E66" s="4"/>
      <c r="F66" s="4"/>
      <c r="G66" s="4"/>
      <c r="H66" s="4"/>
      <c r="I66" s="4"/>
      <c r="J66" s="4"/>
      <c r="K66" s="4"/>
      <c r="L66" s="4"/>
      <c r="M66" s="4"/>
      <c r="N66" s="4"/>
      <c r="O66" s="4"/>
      <c r="P66" s="4"/>
      <c r="Q66" s="4"/>
      <c r="R66" s="4"/>
    </row>
    <row r="67" spans="1:18" ht="15" hidden="1">
      <c r="A67" s="4"/>
      <c r="B67" s="4"/>
      <c r="C67" s="4"/>
      <c r="D67" s="4"/>
      <c r="E67" s="4"/>
      <c r="F67" s="4"/>
      <c r="G67" s="4"/>
      <c r="H67" s="4"/>
      <c r="I67" s="4"/>
      <c r="J67" s="4"/>
      <c r="K67" s="4"/>
      <c r="L67" s="4"/>
      <c r="M67" s="4"/>
      <c r="N67" s="4"/>
      <c r="O67" s="4"/>
      <c r="P67" s="4"/>
      <c r="Q67" s="4"/>
      <c r="R67" s="4"/>
    </row>
    <row r="68" spans="1:18" ht="15" hidden="1">
      <c r="A68" s="4"/>
      <c r="B68" s="4"/>
      <c r="C68" s="4"/>
      <c r="D68" s="4"/>
      <c r="E68" s="4"/>
      <c r="F68" s="4"/>
      <c r="G68" s="4"/>
      <c r="H68" s="4"/>
      <c r="I68" s="4"/>
      <c r="J68" s="4"/>
      <c r="K68" s="4"/>
      <c r="L68" s="4"/>
      <c r="M68" s="4"/>
      <c r="N68" s="4"/>
      <c r="O68" s="4"/>
      <c r="P68" s="4"/>
      <c r="Q68" s="4"/>
      <c r="R68" s="4"/>
    </row>
    <row r="69" spans="1:18" ht="15" hidden="1">
      <c r="A69" s="4"/>
      <c r="B69" s="4"/>
      <c r="C69" s="4"/>
      <c r="D69" s="4"/>
      <c r="E69" s="4"/>
      <c r="F69" s="4"/>
      <c r="G69" s="4"/>
      <c r="H69" s="4"/>
      <c r="I69" s="4"/>
      <c r="J69" s="4"/>
      <c r="K69" s="4"/>
      <c r="L69" s="4"/>
      <c r="M69" s="4"/>
      <c r="N69" s="4"/>
      <c r="O69" s="4"/>
      <c r="P69" s="4"/>
      <c r="Q69" s="4"/>
      <c r="R69" s="4"/>
    </row>
    <row r="70" spans="1:18" ht="15" hidden="1">
      <c r="A70" s="4"/>
      <c r="B70" s="4"/>
      <c r="C70" s="4"/>
      <c r="D70" s="4"/>
      <c r="E70" s="4"/>
      <c r="F70" s="4"/>
      <c r="G70" s="4"/>
      <c r="H70" s="4"/>
      <c r="I70" s="4"/>
      <c r="J70" s="4"/>
      <c r="K70" s="4"/>
      <c r="L70" s="4"/>
      <c r="M70" s="4"/>
      <c r="N70" s="4"/>
      <c r="O70" s="4"/>
      <c r="P70" s="4"/>
      <c r="Q70" s="4"/>
      <c r="R70" s="4"/>
    </row>
    <row r="71" spans="1:18" ht="15" hidden="1">
      <c r="A71" s="4"/>
      <c r="B71" s="4"/>
      <c r="C71" s="4"/>
      <c r="D71" s="4"/>
      <c r="E71" s="4"/>
      <c r="F71" s="4"/>
      <c r="G71" s="4"/>
      <c r="H71" s="4"/>
      <c r="I71" s="4"/>
      <c r="J71" s="4"/>
      <c r="K71" s="4"/>
      <c r="L71" s="4"/>
      <c r="M71" s="4"/>
      <c r="N71" s="4"/>
      <c r="O71" s="4"/>
      <c r="P71" s="4"/>
      <c r="Q71" s="4"/>
      <c r="R71" s="4"/>
    </row>
    <row r="72" spans="1:18" ht="15" hidden="1">
      <c r="A72" s="4"/>
      <c r="B72" s="4"/>
      <c r="C72" s="4"/>
      <c r="D72" s="4"/>
      <c r="E72" s="4"/>
      <c r="F72" s="4"/>
      <c r="G72" s="4"/>
      <c r="H72" s="4"/>
      <c r="I72" s="4"/>
      <c r="J72" s="4"/>
      <c r="K72" s="4"/>
      <c r="L72" s="4"/>
      <c r="M72" s="4"/>
      <c r="N72" s="4"/>
      <c r="O72" s="4"/>
      <c r="P72" s="4"/>
      <c r="Q72" s="4"/>
      <c r="R72" s="4"/>
    </row>
    <row r="73" spans="1:18" ht="15" hidden="1">
      <c r="A73" s="4"/>
      <c r="B73" s="4"/>
      <c r="C73" s="4"/>
      <c r="D73" s="4"/>
      <c r="E73" s="4"/>
      <c r="F73" s="4"/>
      <c r="G73" s="4"/>
      <c r="H73" s="4"/>
      <c r="I73" s="4"/>
      <c r="J73" s="4"/>
      <c r="K73" s="4"/>
      <c r="L73" s="4"/>
      <c r="M73" s="4"/>
      <c r="N73" s="4"/>
      <c r="O73" s="4"/>
      <c r="P73" s="4"/>
      <c r="Q73" s="4"/>
      <c r="R73" s="4"/>
    </row>
    <row r="74" spans="1:18" ht="15" hidden="1">
      <c r="A74" s="4"/>
      <c r="B74" s="4"/>
      <c r="C74" s="4"/>
      <c r="D74" s="4"/>
      <c r="E74" s="4"/>
      <c r="F74" s="4"/>
      <c r="G74" s="4"/>
      <c r="H74" s="4"/>
      <c r="I74" s="4"/>
      <c r="J74" s="4"/>
      <c r="K74" s="4"/>
      <c r="L74" s="4"/>
      <c r="M74" s="4"/>
      <c r="N74" s="4"/>
      <c r="O74" s="4"/>
      <c r="P74" s="4"/>
      <c r="Q74" s="4"/>
      <c r="R74" s="4"/>
    </row>
    <row r="75" spans="1:18" ht="15" hidden="1">
      <c r="A75" s="4"/>
      <c r="B75" s="4"/>
      <c r="C75" s="4"/>
      <c r="D75" s="4"/>
      <c r="E75" s="4"/>
      <c r="F75" s="4"/>
      <c r="G75" s="4"/>
      <c r="H75" s="4"/>
      <c r="I75" s="4"/>
      <c r="J75" s="4"/>
      <c r="K75" s="4"/>
      <c r="L75" s="4"/>
      <c r="M75" s="4"/>
      <c r="N75" s="4"/>
      <c r="O75" s="4"/>
      <c r="P75" s="4"/>
      <c r="Q75" s="4"/>
      <c r="R75" s="4"/>
    </row>
    <row r="76" spans="1:18" ht="15" hidden="1">
      <c r="A76" s="4"/>
      <c r="B76" s="4"/>
      <c r="C76" s="4"/>
      <c r="D76" s="4"/>
      <c r="E76" s="4"/>
      <c r="F76" s="4"/>
      <c r="G76" s="4"/>
      <c r="H76" s="4"/>
      <c r="I76" s="4"/>
      <c r="J76" s="4"/>
      <c r="K76" s="4"/>
      <c r="L76" s="4"/>
      <c r="M76" s="4"/>
      <c r="N76" s="4"/>
      <c r="O76" s="4"/>
      <c r="P76" s="4"/>
      <c r="Q76" s="4"/>
      <c r="R76" s="4"/>
    </row>
    <row r="77" spans="1:18" ht="15" hidden="1">
      <c r="A77" s="4"/>
      <c r="B77" s="4"/>
      <c r="C77" s="4"/>
      <c r="D77" s="4"/>
      <c r="E77" s="4"/>
      <c r="F77" s="4"/>
      <c r="G77" s="4"/>
      <c r="H77" s="4"/>
      <c r="I77" s="4"/>
      <c r="J77" s="4"/>
      <c r="K77" s="4"/>
      <c r="L77" s="4"/>
      <c r="M77" s="4"/>
      <c r="N77" s="4"/>
      <c r="O77" s="4"/>
      <c r="P77" s="4"/>
      <c r="Q77" s="4"/>
      <c r="R77" s="4"/>
    </row>
    <row r="78" spans="1:18" ht="15" hidden="1">
      <c r="A78" s="4"/>
      <c r="B78" s="4"/>
      <c r="C78" s="4"/>
      <c r="D78" s="4"/>
      <c r="E78" s="4"/>
      <c r="F78" s="4"/>
      <c r="G78" s="4"/>
      <c r="H78" s="4"/>
      <c r="I78" s="4"/>
      <c r="J78" s="4"/>
      <c r="K78" s="4"/>
      <c r="L78" s="4"/>
      <c r="M78" s="4"/>
      <c r="N78" s="4"/>
      <c r="O78" s="4"/>
      <c r="P78" s="4"/>
      <c r="Q78" s="4"/>
      <c r="R78" s="4"/>
    </row>
    <row r="79" spans="1:18" ht="15" hidden="1">
      <c r="A79" s="89"/>
      <c r="B79" s="89"/>
      <c r="C79" s="89"/>
      <c r="D79" s="89"/>
      <c r="E79" s="89"/>
      <c r="F79" s="89"/>
      <c r="G79" s="89"/>
      <c r="H79" s="89"/>
      <c r="I79" s="89"/>
      <c r="J79" s="89"/>
      <c r="K79" s="89"/>
      <c r="L79" s="89"/>
      <c r="M79" s="89"/>
      <c r="N79" s="89"/>
      <c r="O79" s="89"/>
      <c r="P79" s="89"/>
      <c r="Q79" s="89"/>
      <c r="R79" s="89"/>
    </row>
    <row r="80" spans="1:18" ht="15" hidden="1">
      <c r="A80" s="89"/>
      <c r="B80" s="89"/>
      <c r="C80" s="89"/>
      <c r="D80" s="89"/>
      <c r="E80" s="89"/>
      <c r="F80" s="89"/>
      <c r="G80" s="89"/>
      <c r="H80" s="89"/>
      <c r="I80" s="89"/>
      <c r="J80" s="89"/>
      <c r="K80" s="89"/>
      <c r="L80" s="89"/>
      <c r="M80" s="89"/>
      <c r="N80" s="89"/>
      <c r="O80" s="89"/>
      <c r="P80" s="89"/>
      <c r="Q80" s="89"/>
      <c r="R80" s="89"/>
    </row>
    <row r="81" spans="1:18" ht="15" hidden="1">
      <c r="A81" s="89"/>
      <c r="B81" s="89"/>
      <c r="C81" s="89"/>
      <c r="D81" s="89"/>
      <c r="E81" s="89"/>
      <c r="F81" s="89"/>
      <c r="G81" s="89"/>
      <c r="H81" s="89"/>
      <c r="I81" s="89"/>
      <c r="J81" s="89"/>
      <c r="K81" s="89"/>
      <c r="L81" s="89"/>
      <c r="M81" s="89"/>
      <c r="N81" s="89"/>
      <c r="O81" s="89"/>
      <c r="P81" s="89"/>
      <c r="Q81" s="89"/>
      <c r="R81" s="89"/>
    </row>
    <row r="82" spans="1:18" ht="15" hidden="1">
      <c r="A82" s="89"/>
      <c r="B82" s="89"/>
      <c r="C82" s="89"/>
      <c r="D82" s="89"/>
      <c r="E82" s="89"/>
      <c r="F82" s="89"/>
      <c r="G82" s="89"/>
      <c r="H82" s="89"/>
      <c r="I82" s="89"/>
      <c r="J82" s="89"/>
      <c r="K82" s="89"/>
      <c r="L82" s="89"/>
      <c r="M82" s="89"/>
      <c r="N82" s="89"/>
      <c r="O82" s="89"/>
      <c r="P82" s="89"/>
      <c r="Q82" s="89"/>
      <c r="R82" s="89"/>
    </row>
    <row r="83" spans="1:18" ht="15" hidden="1">
      <c r="A83" s="89"/>
      <c r="B83" s="89"/>
      <c r="C83" s="89"/>
      <c r="D83" s="89"/>
      <c r="E83" s="89"/>
      <c r="F83" s="89"/>
      <c r="G83" s="89"/>
      <c r="H83" s="89"/>
      <c r="I83" s="89"/>
      <c r="J83" s="89"/>
      <c r="K83" s="89"/>
      <c r="L83" s="89"/>
      <c r="M83" s="89"/>
      <c r="N83" s="89"/>
      <c r="O83" s="89"/>
      <c r="P83" s="89"/>
      <c r="Q83" s="89"/>
      <c r="R83" s="89"/>
    </row>
    <row r="84" spans="1:18" ht="15" hidden="1">
      <c r="A84" s="89"/>
      <c r="B84" s="89"/>
      <c r="C84" s="89"/>
      <c r="D84" s="89"/>
      <c r="E84" s="89"/>
      <c r="F84" s="89"/>
      <c r="G84" s="89"/>
      <c r="H84" s="89"/>
      <c r="I84" s="89"/>
      <c r="J84" s="89"/>
      <c r="K84" s="89"/>
      <c r="L84" s="89"/>
      <c r="M84" s="89"/>
      <c r="N84" s="89"/>
      <c r="O84" s="89"/>
      <c r="P84" s="89"/>
      <c r="Q84" s="89"/>
      <c r="R84" s="89"/>
    </row>
    <row r="85" spans="1:18" ht="15" hidden="1">
      <c r="A85" s="89"/>
      <c r="B85" s="89"/>
      <c r="C85" s="89"/>
      <c r="D85" s="89"/>
      <c r="E85" s="89"/>
      <c r="F85" s="89"/>
      <c r="G85" s="89"/>
      <c r="H85" s="89"/>
      <c r="I85" s="89"/>
      <c r="J85" s="89"/>
      <c r="K85" s="89"/>
      <c r="L85" s="89"/>
      <c r="M85" s="89"/>
      <c r="N85" s="89"/>
      <c r="O85" s="89"/>
      <c r="P85" s="89"/>
      <c r="Q85" s="89"/>
      <c r="R85" s="89"/>
    </row>
    <row r="86" spans="1:18" ht="15" hidden="1">
      <c r="A86" s="89"/>
      <c r="B86" s="89"/>
      <c r="C86" s="89"/>
      <c r="D86" s="89"/>
      <c r="E86" s="89"/>
      <c r="F86" s="89"/>
      <c r="G86" s="89"/>
      <c r="H86" s="89"/>
      <c r="I86" s="89"/>
      <c r="J86" s="89"/>
      <c r="K86" s="89"/>
      <c r="L86" s="89"/>
      <c r="M86" s="89"/>
      <c r="N86" s="89"/>
      <c r="O86" s="89"/>
      <c r="P86" s="89"/>
      <c r="Q86" s="89"/>
      <c r="R86" s="89"/>
    </row>
    <row r="87" spans="1:18" ht="15" hidden="1">
      <c r="A87" s="89"/>
      <c r="B87" s="89"/>
      <c r="C87" s="89"/>
      <c r="D87" s="89"/>
      <c r="E87" s="89"/>
      <c r="F87" s="89"/>
      <c r="G87" s="89"/>
      <c r="H87" s="89"/>
      <c r="I87" s="89"/>
      <c r="J87" s="89"/>
      <c r="K87" s="89"/>
      <c r="L87" s="89"/>
      <c r="M87" s="89"/>
      <c r="N87" s="89"/>
      <c r="O87" s="89"/>
      <c r="P87" s="89"/>
      <c r="Q87" s="89"/>
      <c r="R87" s="89"/>
    </row>
    <row r="88" spans="1:18" ht="15" hidden="1">
      <c r="A88" s="89"/>
      <c r="B88" s="89"/>
      <c r="C88" s="89"/>
      <c r="D88" s="89"/>
      <c r="E88" s="89"/>
      <c r="F88" s="89"/>
      <c r="G88" s="89"/>
      <c r="H88" s="89"/>
      <c r="I88" s="89"/>
      <c r="J88" s="89"/>
      <c r="K88" s="89"/>
      <c r="L88" s="89"/>
      <c r="M88" s="89"/>
      <c r="N88" s="89"/>
      <c r="O88" s="89"/>
      <c r="P88" s="89"/>
      <c r="Q88" s="89"/>
      <c r="R88" s="89"/>
    </row>
    <row r="89" spans="1:18" ht="15" hidden="1">
      <c r="A89" s="89"/>
      <c r="B89" s="89"/>
      <c r="C89" s="89"/>
      <c r="D89" s="89"/>
      <c r="E89" s="89"/>
      <c r="F89" s="89"/>
      <c r="G89" s="89"/>
      <c r="H89" s="89"/>
      <c r="I89" s="89"/>
      <c r="J89" s="89"/>
      <c r="K89" s="89"/>
      <c r="L89" s="89"/>
      <c r="M89" s="89"/>
      <c r="N89" s="89"/>
      <c r="O89" s="89"/>
      <c r="P89" s="89"/>
      <c r="Q89" s="89"/>
      <c r="R89" s="89"/>
    </row>
    <row r="90" spans="1:18" ht="15" hidden="1">
      <c r="A90" s="89"/>
      <c r="B90" s="89"/>
      <c r="C90" s="89"/>
      <c r="D90" s="89"/>
      <c r="E90" s="89"/>
      <c r="F90" s="89"/>
      <c r="G90" s="89"/>
      <c r="H90" s="89"/>
      <c r="I90" s="89"/>
      <c r="J90" s="89"/>
      <c r="K90" s="89"/>
      <c r="L90" s="89"/>
      <c r="M90" s="89"/>
      <c r="N90" s="89"/>
      <c r="O90" s="89"/>
      <c r="P90" s="89"/>
      <c r="Q90" s="89"/>
      <c r="R90" s="89"/>
    </row>
    <row r="91" spans="1:18" ht="15" hidden="1">
      <c r="A91" s="89"/>
      <c r="B91" s="89"/>
      <c r="C91" s="89"/>
      <c r="D91" s="89"/>
      <c r="E91" s="89"/>
      <c r="F91" s="89"/>
      <c r="G91" s="89"/>
      <c r="H91" s="89"/>
      <c r="I91" s="89"/>
      <c r="J91" s="89"/>
      <c r="K91" s="89"/>
      <c r="L91" s="89"/>
      <c r="M91" s="89"/>
      <c r="N91" s="89"/>
      <c r="O91" s="89"/>
      <c r="P91" s="89"/>
      <c r="Q91" s="89"/>
      <c r="R91" s="89"/>
    </row>
    <row r="92" spans="1:18" ht="15" hidden="1">
      <c r="A92" s="89"/>
      <c r="B92" s="89"/>
      <c r="C92" s="89"/>
      <c r="D92" s="89"/>
      <c r="E92" s="89"/>
      <c r="F92" s="89"/>
      <c r="G92" s="89"/>
      <c r="H92" s="89"/>
      <c r="I92" s="89"/>
      <c r="J92" s="89"/>
      <c r="K92" s="89"/>
      <c r="L92" s="89"/>
      <c r="M92" s="89"/>
      <c r="N92" s="89"/>
      <c r="O92" s="89"/>
      <c r="P92" s="89"/>
      <c r="Q92" s="89"/>
      <c r="R92" s="89"/>
    </row>
    <row r="93" spans="1:18" ht="15" hidden="1">
      <c r="A93" s="89"/>
      <c r="B93" s="89"/>
      <c r="C93" s="89"/>
      <c r="D93" s="89"/>
      <c r="E93" s="89"/>
      <c r="F93" s="89"/>
      <c r="G93" s="89"/>
      <c r="H93" s="89"/>
      <c r="I93" s="89"/>
      <c r="J93" s="89"/>
      <c r="K93" s="89"/>
      <c r="L93" s="89"/>
      <c r="M93" s="89"/>
      <c r="N93" s="89"/>
      <c r="O93" s="89"/>
      <c r="P93" s="89"/>
      <c r="Q93" s="89"/>
      <c r="R93" s="89"/>
    </row>
    <row r="94" spans="1:18" ht="15" hidden="1">
      <c r="A94" s="89"/>
      <c r="B94" s="89"/>
      <c r="C94" s="89"/>
      <c r="D94" s="89"/>
      <c r="E94" s="89"/>
      <c r="F94" s="89"/>
      <c r="G94" s="89"/>
      <c r="H94" s="89"/>
      <c r="I94" s="89"/>
      <c r="J94" s="89"/>
      <c r="K94" s="89"/>
      <c r="L94" s="89"/>
      <c r="M94" s="89"/>
      <c r="N94" s="89"/>
      <c r="O94" s="89"/>
      <c r="P94" s="89"/>
      <c r="Q94" s="89"/>
      <c r="R94" s="89"/>
    </row>
    <row r="95" spans="1:18" ht="15" hidden="1">
      <c r="A95" s="89"/>
      <c r="B95" s="89"/>
      <c r="C95" s="89"/>
      <c r="D95" s="89"/>
      <c r="E95" s="89"/>
      <c r="F95" s="89"/>
      <c r="G95" s="89"/>
      <c r="H95" s="89"/>
      <c r="I95" s="89"/>
      <c r="J95" s="89"/>
      <c r="K95" s="89"/>
      <c r="L95" s="89"/>
      <c r="M95" s="89"/>
      <c r="N95" s="89"/>
      <c r="O95" s="89"/>
      <c r="P95" s="89"/>
      <c r="Q95" s="89"/>
      <c r="R95" s="89"/>
    </row>
    <row r="96" spans="1:18" ht="15" hidden="1">
      <c r="A96" s="89"/>
      <c r="B96" s="89"/>
      <c r="C96" s="89"/>
      <c r="D96" s="89"/>
      <c r="E96" s="89"/>
      <c r="F96" s="89"/>
      <c r="G96" s="89"/>
      <c r="H96" s="89"/>
      <c r="I96" s="89"/>
      <c r="J96" s="89"/>
      <c r="K96" s="89"/>
      <c r="L96" s="89"/>
      <c r="M96" s="89"/>
      <c r="N96" s="89"/>
      <c r="O96" s="89"/>
      <c r="P96" s="89"/>
      <c r="Q96" s="89"/>
      <c r="R96" s="89"/>
    </row>
    <row r="97" spans="1:18" ht="15" hidden="1">
      <c r="A97" s="89"/>
      <c r="B97" s="89"/>
      <c r="C97" s="89"/>
      <c r="D97" s="89"/>
      <c r="E97" s="89"/>
      <c r="F97" s="89"/>
      <c r="G97" s="89"/>
      <c r="H97" s="89"/>
      <c r="I97" s="89"/>
      <c r="J97" s="89"/>
      <c r="K97" s="89"/>
      <c r="L97" s="89"/>
      <c r="M97" s="89"/>
      <c r="N97" s="89"/>
      <c r="O97" s="89"/>
      <c r="P97" s="89"/>
      <c r="Q97" s="89"/>
      <c r="R97" s="89"/>
    </row>
    <row r="98" spans="1:18" ht="15" hidden="1">
      <c r="A98" s="89"/>
      <c r="B98" s="89"/>
      <c r="C98" s="89"/>
      <c r="D98" s="89"/>
      <c r="E98" s="89"/>
      <c r="F98" s="89"/>
      <c r="G98" s="89"/>
      <c r="H98" s="89"/>
      <c r="I98" s="89"/>
      <c r="J98" s="89"/>
      <c r="K98" s="89"/>
      <c r="L98" s="89"/>
      <c r="M98" s="89"/>
      <c r="N98" s="89"/>
      <c r="O98" s="89"/>
      <c r="P98" s="89"/>
      <c r="Q98" s="89"/>
      <c r="R98" s="89"/>
    </row>
    <row r="99" spans="1:18" ht="15" hidden="1">
      <c r="A99" s="89"/>
      <c r="B99" s="89"/>
      <c r="C99" s="89"/>
      <c r="D99" s="89"/>
      <c r="E99" s="89"/>
      <c r="F99" s="89"/>
      <c r="G99" s="89"/>
      <c r="H99" s="89"/>
      <c r="I99" s="89"/>
      <c r="J99" s="89"/>
      <c r="K99" s="89"/>
      <c r="L99" s="89"/>
      <c r="M99" s="89"/>
      <c r="N99" s="89"/>
      <c r="O99" s="89"/>
      <c r="P99" s="89"/>
      <c r="Q99" s="89"/>
      <c r="R99" s="89"/>
    </row>
    <row r="100" spans="1:18" ht="15" hidden="1">
      <c r="A100" s="89"/>
      <c r="B100" s="89"/>
      <c r="C100" s="89"/>
      <c r="D100" s="89"/>
      <c r="E100" s="89"/>
      <c r="F100" s="89"/>
      <c r="G100" s="89"/>
      <c r="H100" s="89"/>
      <c r="I100" s="89"/>
      <c r="J100" s="89"/>
      <c r="K100" s="89"/>
      <c r="L100" s="89"/>
      <c r="M100" s="89"/>
      <c r="N100" s="89"/>
      <c r="O100" s="89"/>
      <c r="P100" s="89"/>
      <c r="Q100" s="89"/>
      <c r="R100" s="89"/>
    </row>
    <row r="101" spans="1:18" ht="15" hidden="1">
      <c r="A101" s="89"/>
      <c r="B101" s="89"/>
      <c r="C101" s="89"/>
      <c r="D101" s="89"/>
      <c r="E101" s="89"/>
      <c r="F101" s="89"/>
      <c r="G101" s="89"/>
      <c r="H101" s="89"/>
      <c r="I101" s="89"/>
      <c r="J101" s="89"/>
      <c r="K101" s="89"/>
      <c r="L101" s="89"/>
      <c r="M101" s="89"/>
      <c r="N101" s="89"/>
      <c r="O101" s="89"/>
      <c r="P101" s="89"/>
      <c r="Q101" s="89"/>
      <c r="R101" s="89"/>
    </row>
    <row r="102" spans="1:18" ht="15" hidden="1">
      <c r="A102" s="89"/>
      <c r="B102" s="89"/>
      <c r="C102" s="89"/>
      <c r="D102" s="89"/>
      <c r="E102" s="89"/>
      <c r="F102" s="89"/>
      <c r="G102" s="89"/>
      <c r="H102" s="89"/>
      <c r="I102" s="89"/>
      <c r="J102" s="89"/>
      <c r="K102" s="89"/>
      <c r="L102" s="89"/>
      <c r="M102" s="89"/>
      <c r="N102" s="89"/>
      <c r="O102" s="89"/>
      <c r="P102" s="89"/>
      <c r="Q102" s="89"/>
      <c r="R102" s="89"/>
    </row>
    <row r="103" spans="1:18" ht="15" hidden="1">
      <c r="A103" s="89"/>
      <c r="B103" s="89"/>
      <c r="C103" s="89"/>
      <c r="D103" s="89"/>
      <c r="E103" s="89"/>
      <c r="F103" s="89"/>
      <c r="G103" s="89"/>
      <c r="H103" s="89"/>
      <c r="I103" s="89"/>
      <c r="J103" s="89"/>
      <c r="K103" s="89"/>
      <c r="L103" s="89"/>
      <c r="M103" s="89"/>
      <c r="N103" s="89"/>
      <c r="O103" s="89"/>
      <c r="P103" s="89"/>
      <c r="Q103" s="89"/>
      <c r="R103" s="89"/>
    </row>
    <row r="104" spans="1:18" ht="15" hidden="1">
      <c r="A104" s="89"/>
      <c r="B104" s="89"/>
      <c r="C104" s="89"/>
      <c r="D104" s="89"/>
      <c r="E104" s="89"/>
      <c r="F104" s="89"/>
      <c r="G104" s="89"/>
      <c r="H104" s="89"/>
      <c r="I104" s="89"/>
      <c r="J104" s="89"/>
      <c r="K104" s="89"/>
      <c r="L104" s="89"/>
      <c r="M104" s="89"/>
      <c r="N104" s="89"/>
      <c r="O104" s="89"/>
      <c r="P104" s="89"/>
      <c r="Q104" s="89"/>
      <c r="R104" s="89"/>
    </row>
    <row r="105" spans="1:18" ht="15" hidden="1">
      <c r="A105" s="89"/>
      <c r="B105" s="89"/>
      <c r="C105" s="89"/>
      <c r="D105" s="89"/>
      <c r="E105" s="89"/>
      <c r="F105" s="89"/>
      <c r="G105" s="89"/>
      <c r="H105" s="89"/>
      <c r="I105" s="89"/>
      <c r="J105" s="89"/>
      <c r="K105" s="89"/>
      <c r="L105" s="89"/>
      <c r="M105" s="89"/>
      <c r="N105" s="89"/>
      <c r="O105" s="89"/>
      <c r="P105" s="89"/>
      <c r="Q105" s="89"/>
      <c r="R105" s="89"/>
    </row>
    <row r="106" spans="1:18" ht="15" hidden="1">
      <c r="A106" s="89"/>
      <c r="B106" s="89"/>
      <c r="C106" s="89"/>
      <c r="D106" s="89"/>
      <c r="E106" s="89"/>
      <c r="F106" s="89"/>
      <c r="G106" s="89"/>
      <c r="H106" s="89"/>
      <c r="I106" s="89"/>
      <c r="J106" s="89"/>
      <c r="K106" s="89"/>
      <c r="L106" s="89"/>
      <c r="M106" s="89"/>
      <c r="N106" s="89"/>
      <c r="O106" s="89"/>
      <c r="P106" s="89"/>
      <c r="Q106" s="89"/>
      <c r="R106" s="89"/>
    </row>
    <row r="107" spans="1:18" ht="15" hidden="1">
      <c r="A107" s="89"/>
      <c r="B107" s="89"/>
      <c r="C107" s="89"/>
      <c r="D107" s="89"/>
      <c r="E107" s="89"/>
      <c r="F107" s="89"/>
      <c r="G107" s="89"/>
      <c r="H107" s="89"/>
      <c r="I107" s="89"/>
      <c r="J107" s="89"/>
      <c r="K107" s="89"/>
      <c r="L107" s="89"/>
      <c r="M107" s="89"/>
      <c r="N107" s="89"/>
      <c r="O107" s="89"/>
      <c r="P107" s="89"/>
      <c r="Q107" s="89"/>
      <c r="R107" s="89"/>
    </row>
    <row r="108" spans="1:18" ht="15" hidden="1">
      <c r="A108" s="89"/>
      <c r="B108" s="89"/>
      <c r="C108" s="89"/>
      <c r="D108" s="89"/>
      <c r="E108" s="89"/>
      <c r="F108" s="89"/>
      <c r="G108" s="89"/>
      <c r="H108" s="89"/>
      <c r="I108" s="89"/>
      <c r="J108" s="89"/>
      <c r="K108" s="89"/>
      <c r="L108" s="89"/>
      <c r="M108" s="89"/>
      <c r="N108" s="89"/>
      <c r="O108" s="89"/>
      <c r="P108" s="89"/>
      <c r="Q108" s="89"/>
      <c r="R108" s="89"/>
    </row>
    <row r="109" spans="1:18" ht="15" hidden="1">
      <c r="A109" s="89"/>
      <c r="B109" s="89"/>
      <c r="C109" s="89"/>
      <c r="D109" s="89"/>
      <c r="E109" s="89"/>
      <c r="F109" s="89"/>
      <c r="G109" s="89"/>
      <c r="H109" s="89"/>
      <c r="I109" s="89"/>
      <c r="J109" s="89"/>
      <c r="K109" s="89"/>
      <c r="L109" s="89"/>
      <c r="M109" s="89"/>
      <c r="N109" s="89"/>
      <c r="O109" s="89"/>
      <c r="P109" s="89"/>
      <c r="Q109" s="89"/>
      <c r="R109" s="89"/>
    </row>
    <row r="110" spans="1:18" ht="15" hidden="1">
      <c r="A110" s="89"/>
      <c r="B110" s="89"/>
      <c r="C110" s="89"/>
      <c r="D110" s="89"/>
      <c r="E110" s="89"/>
      <c r="F110" s="89"/>
      <c r="G110" s="89"/>
      <c r="H110" s="89"/>
      <c r="I110" s="89"/>
      <c r="J110" s="89"/>
      <c r="K110" s="89"/>
      <c r="L110" s="89"/>
      <c r="M110" s="89"/>
      <c r="N110" s="89"/>
      <c r="O110" s="89"/>
      <c r="P110" s="89"/>
      <c r="Q110" s="89"/>
      <c r="R110" s="89"/>
    </row>
    <row r="111" spans="1:18" ht="15" hidden="1">
      <c r="A111" s="89"/>
      <c r="B111" s="89"/>
      <c r="C111" s="89"/>
      <c r="D111" s="89"/>
      <c r="E111" s="89"/>
      <c r="F111" s="89"/>
      <c r="G111" s="89"/>
      <c r="H111" s="89"/>
      <c r="I111" s="89"/>
      <c r="J111" s="89"/>
      <c r="K111" s="89"/>
      <c r="L111" s="89"/>
      <c r="M111" s="89"/>
      <c r="N111" s="89"/>
      <c r="O111" s="89"/>
      <c r="P111" s="89"/>
      <c r="Q111" s="89"/>
      <c r="R111" s="89"/>
    </row>
    <row r="112" spans="1:18" ht="15" hidden="1">
      <c r="A112" s="89"/>
      <c r="B112" s="89"/>
      <c r="C112" s="89"/>
      <c r="D112" s="89"/>
      <c r="E112" s="89"/>
      <c r="F112" s="89"/>
      <c r="G112" s="89"/>
      <c r="H112" s="89"/>
      <c r="I112" s="89"/>
      <c r="J112" s="89"/>
      <c r="K112" s="89"/>
      <c r="L112" s="89"/>
      <c r="M112" s="89"/>
      <c r="N112" s="89"/>
      <c r="O112" s="89"/>
      <c r="P112" s="89"/>
      <c r="Q112" s="89"/>
      <c r="R112" s="89"/>
    </row>
    <row r="113" spans="1:18" ht="15" hidden="1">
      <c r="A113" s="89"/>
      <c r="B113" s="89"/>
      <c r="C113" s="89"/>
      <c r="D113" s="89"/>
      <c r="E113" s="89"/>
      <c r="F113" s="89"/>
      <c r="G113" s="89"/>
      <c r="H113" s="89"/>
      <c r="I113" s="89"/>
      <c r="J113" s="89"/>
      <c r="K113" s="89"/>
      <c r="L113" s="89"/>
      <c r="M113" s="89"/>
      <c r="N113" s="89"/>
      <c r="O113" s="89"/>
      <c r="P113" s="89"/>
      <c r="Q113" s="89"/>
      <c r="R113" s="89"/>
    </row>
    <row r="114" spans="1:18" ht="15" hidden="1">
      <c r="A114" s="89"/>
      <c r="B114" s="89"/>
      <c r="C114" s="89"/>
      <c r="D114" s="89"/>
      <c r="E114" s="89"/>
      <c r="F114" s="89"/>
      <c r="G114" s="89"/>
      <c r="H114" s="89"/>
      <c r="I114" s="89"/>
      <c r="J114" s="89"/>
      <c r="K114" s="89"/>
      <c r="L114" s="89"/>
      <c r="M114" s="89"/>
      <c r="N114" s="89"/>
      <c r="O114" s="89"/>
      <c r="P114" s="89"/>
      <c r="Q114" s="89"/>
      <c r="R114" s="89"/>
    </row>
    <row r="115" spans="1:18" ht="15" hidden="1">
      <c r="A115" s="89"/>
      <c r="B115" s="89"/>
      <c r="C115" s="89"/>
      <c r="D115" s="89"/>
      <c r="E115" s="89"/>
      <c r="F115" s="89"/>
      <c r="G115" s="89"/>
      <c r="H115" s="89"/>
      <c r="I115" s="89"/>
      <c r="J115" s="89"/>
      <c r="K115" s="89"/>
      <c r="L115" s="89"/>
      <c r="M115" s="89"/>
      <c r="N115" s="89"/>
      <c r="O115" s="89"/>
      <c r="P115" s="89"/>
      <c r="Q115" s="89"/>
      <c r="R115" s="89"/>
    </row>
    <row r="116" spans="1:18" ht="15" hidden="1">
      <c r="A116" s="89"/>
      <c r="B116" s="89"/>
      <c r="C116" s="89"/>
      <c r="D116" s="89"/>
      <c r="E116" s="89"/>
      <c r="F116" s="89"/>
      <c r="G116" s="89"/>
      <c r="H116" s="89"/>
      <c r="I116" s="89"/>
      <c r="J116" s="89"/>
      <c r="K116" s="89"/>
      <c r="L116" s="89"/>
      <c r="M116" s="89"/>
      <c r="N116" s="89"/>
      <c r="O116" s="89"/>
      <c r="P116" s="89"/>
      <c r="Q116" s="89"/>
      <c r="R116" s="89"/>
    </row>
    <row r="117" spans="1:18" ht="15" hidden="1">
      <c r="A117" s="89"/>
      <c r="B117" s="89"/>
      <c r="C117" s="89"/>
      <c r="D117" s="89"/>
      <c r="E117" s="89"/>
      <c r="F117" s="89"/>
      <c r="G117" s="89"/>
      <c r="H117" s="89"/>
      <c r="I117" s="89"/>
      <c r="J117" s="89"/>
      <c r="K117" s="89"/>
      <c r="L117" s="89"/>
      <c r="M117" s="89"/>
      <c r="N117" s="89"/>
      <c r="O117" s="89"/>
      <c r="P117" s="89"/>
      <c r="Q117" s="89"/>
      <c r="R117" s="89"/>
    </row>
    <row r="118" spans="1:18" ht="15" hidden="1">
      <c r="A118" s="89"/>
      <c r="B118" s="89"/>
      <c r="C118" s="89"/>
      <c r="D118" s="89"/>
      <c r="E118" s="89"/>
      <c r="F118" s="89"/>
      <c r="G118" s="89"/>
      <c r="H118" s="89"/>
      <c r="I118" s="89"/>
      <c r="J118" s="89"/>
      <c r="K118" s="89"/>
      <c r="L118" s="89"/>
      <c r="M118" s="89"/>
      <c r="N118" s="89"/>
      <c r="O118" s="89"/>
      <c r="P118" s="89"/>
      <c r="Q118" s="89"/>
      <c r="R118" s="89"/>
    </row>
    <row r="119" spans="1:18" ht="15" hidden="1">
      <c r="A119" s="89"/>
      <c r="B119" s="89"/>
      <c r="C119" s="89"/>
      <c r="D119" s="89"/>
      <c r="E119" s="89"/>
      <c r="F119" s="89"/>
      <c r="G119" s="89"/>
      <c r="H119" s="89"/>
      <c r="I119" s="89"/>
      <c r="J119" s="89"/>
      <c r="K119" s="89"/>
      <c r="L119" s="89"/>
      <c r="M119" s="89"/>
      <c r="N119" s="89"/>
      <c r="O119" s="89"/>
      <c r="P119" s="89"/>
      <c r="Q119" s="89"/>
      <c r="R119" s="89"/>
    </row>
    <row r="120" spans="1:18" ht="15" hidden="1">
      <c r="A120" s="89"/>
      <c r="B120" s="89"/>
      <c r="C120" s="89"/>
      <c r="D120" s="89"/>
      <c r="E120" s="89"/>
      <c r="F120" s="89"/>
      <c r="G120" s="89"/>
      <c r="H120" s="89"/>
      <c r="I120" s="89"/>
      <c r="J120" s="89"/>
      <c r="K120" s="89"/>
      <c r="L120" s="89"/>
      <c r="M120" s="89"/>
      <c r="N120" s="89"/>
      <c r="O120" s="89"/>
      <c r="P120" s="89"/>
      <c r="Q120" s="89"/>
      <c r="R120" s="89"/>
    </row>
    <row r="121" spans="1:18" ht="15" hidden="1">
      <c r="A121" s="89"/>
      <c r="B121" s="89"/>
      <c r="C121" s="89"/>
      <c r="D121" s="89"/>
      <c r="E121" s="89"/>
      <c r="F121" s="89"/>
      <c r="G121" s="89"/>
      <c r="H121" s="89"/>
      <c r="I121" s="89"/>
      <c r="J121" s="89"/>
      <c r="K121" s="89"/>
      <c r="L121" s="89"/>
      <c r="M121" s="89"/>
      <c r="N121" s="89"/>
      <c r="O121" s="89"/>
      <c r="P121" s="89"/>
      <c r="Q121" s="89"/>
      <c r="R121" s="89"/>
    </row>
    <row r="122" spans="1:18" ht="15" hidden="1">
      <c r="A122" s="89"/>
      <c r="B122" s="89"/>
      <c r="C122" s="89"/>
      <c r="D122" s="89"/>
      <c r="E122" s="89"/>
      <c r="F122" s="89"/>
      <c r="G122" s="89"/>
      <c r="H122" s="89"/>
      <c r="I122" s="89"/>
      <c r="J122" s="89"/>
      <c r="K122" s="89"/>
      <c r="L122" s="89"/>
      <c r="M122" s="89"/>
      <c r="N122" s="89"/>
      <c r="O122" s="89"/>
      <c r="P122" s="89"/>
      <c r="Q122" s="89"/>
      <c r="R122" s="89"/>
    </row>
    <row r="123" spans="1:18" ht="15" hidden="1">
      <c r="A123" s="89"/>
      <c r="B123" s="89"/>
      <c r="C123" s="89"/>
      <c r="D123" s="89"/>
      <c r="E123" s="89"/>
      <c r="F123" s="89"/>
      <c r="G123" s="89"/>
      <c r="H123" s="89"/>
      <c r="I123" s="89"/>
      <c r="J123" s="89"/>
      <c r="K123" s="89"/>
      <c r="L123" s="89"/>
      <c r="M123" s="89"/>
      <c r="N123" s="89"/>
      <c r="O123" s="89"/>
      <c r="P123" s="89"/>
      <c r="Q123" s="89"/>
      <c r="R123" s="89"/>
    </row>
    <row r="124" spans="1:18" ht="15" hidden="1">
      <c r="A124" s="89"/>
      <c r="B124" s="89"/>
      <c r="C124" s="89"/>
      <c r="D124" s="89"/>
      <c r="E124" s="89"/>
      <c r="F124" s="89"/>
      <c r="G124" s="89"/>
      <c r="H124" s="89"/>
      <c r="I124" s="89"/>
      <c r="J124" s="89"/>
      <c r="K124" s="89"/>
      <c r="L124" s="89"/>
      <c r="M124" s="89"/>
      <c r="N124" s="89"/>
      <c r="O124" s="89"/>
      <c r="P124" s="89"/>
      <c r="Q124" s="89"/>
      <c r="R124" s="89"/>
    </row>
    <row r="125" spans="1:18" ht="15" hidden="1">
      <c r="A125" s="89"/>
      <c r="B125" s="89"/>
      <c r="C125" s="89"/>
      <c r="D125" s="89"/>
      <c r="E125" s="89"/>
      <c r="F125" s="89"/>
      <c r="G125" s="89"/>
      <c r="H125" s="89"/>
      <c r="I125" s="89"/>
      <c r="J125" s="89"/>
      <c r="K125" s="89"/>
      <c r="L125" s="89"/>
      <c r="M125" s="89"/>
      <c r="N125" s="89"/>
      <c r="O125" s="89"/>
      <c r="P125" s="89"/>
      <c r="Q125" s="89"/>
      <c r="R125" s="89"/>
    </row>
    <row r="126" spans="1:18" ht="15" hidden="1">
      <c r="A126" s="89"/>
      <c r="B126" s="89"/>
      <c r="C126" s="89"/>
      <c r="D126" s="89"/>
      <c r="E126" s="89"/>
      <c r="F126" s="89"/>
      <c r="G126" s="89"/>
      <c r="H126" s="89"/>
      <c r="I126" s="89"/>
      <c r="J126" s="89"/>
      <c r="K126" s="89"/>
      <c r="L126" s="89"/>
      <c r="M126" s="89"/>
      <c r="N126" s="89"/>
      <c r="O126" s="89"/>
      <c r="P126" s="89"/>
      <c r="Q126" s="89"/>
      <c r="R126" s="89"/>
    </row>
    <row r="127" spans="1:18" ht="15" hidden="1">
      <c r="A127" s="89"/>
      <c r="B127" s="89"/>
      <c r="C127" s="89"/>
      <c r="D127" s="89"/>
      <c r="E127" s="89"/>
      <c r="F127" s="89"/>
      <c r="G127" s="89"/>
      <c r="H127" s="89"/>
      <c r="I127" s="89"/>
      <c r="J127" s="89"/>
      <c r="K127" s="89"/>
      <c r="L127" s="89"/>
      <c r="M127" s="89"/>
      <c r="N127" s="89"/>
      <c r="O127" s="89"/>
      <c r="P127" s="89"/>
      <c r="Q127" s="89"/>
      <c r="R127" s="89"/>
    </row>
    <row r="128" spans="1:18" ht="15" hidden="1">
      <c r="A128" s="89"/>
      <c r="B128" s="89"/>
      <c r="C128" s="89"/>
      <c r="D128" s="89"/>
      <c r="E128" s="89"/>
      <c r="F128" s="89"/>
      <c r="G128" s="89"/>
      <c r="H128" s="89"/>
      <c r="I128" s="89"/>
      <c r="J128" s="89"/>
      <c r="K128" s="89"/>
      <c r="L128" s="89"/>
      <c r="M128" s="89"/>
      <c r="N128" s="89"/>
      <c r="O128" s="89"/>
      <c r="P128" s="89"/>
      <c r="Q128" s="89"/>
      <c r="R128" s="89"/>
    </row>
    <row r="129" spans="1:18" ht="15" hidden="1">
      <c r="A129" s="89"/>
      <c r="B129" s="89"/>
      <c r="C129" s="89"/>
      <c r="D129" s="89"/>
      <c r="E129" s="89"/>
      <c r="F129" s="89"/>
      <c r="G129" s="89"/>
      <c r="H129" s="89"/>
      <c r="I129" s="89"/>
      <c r="J129" s="89"/>
      <c r="K129" s="89"/>
      <c r="L129" s="89"/>
      <c r="M129" s="89"/>
      <c r="N129" s="89"/>
      <c r="O129" s="89"/>
      <c r="P129" s="89"/>
      <c r="Q129" s="89"/>
      <c r="R129" s="89"/>
    </row>
    <row r="130" spans="1:18" ht="15" hidden="1">
      <c r="A130" s="89"/>
      <c r="B130" s="89"/>
      <c r="C130" s="89"/>
      <c r="D130" s="89"/>
      <c r="E130" s="89"/>
      <c r="F130" s="89"/>
      <c r="G130" s="89"/>
      <c r="H130" s="89"/>
      <c r="I130" s="89"/>
      <c r="J130" s="89"/>
      <c r="K130" s="89"/>
      <c r="L130" s="89"/>
      <c r="M130" s="89"/>
      <c r="N130" s="89"/>
      <c r="O130" s="89"/>
      <c r="P130" s="89"/>
      <c r="Q130" s="89"/>
      <c r="R130" s="89"/>
    </row>
    <row r="131" spans="1:18" ht="15" hidden="1">
      <c r="A131" s="89"/>
      <c r="B131" s="89"/>
      <c r="C131" s="89"/>
      <c r="D131" s="89"/>
      <c r="E131" s="89"/>
      <c r="F131" s="89"/>
      <c r="G131" s="89"/>
      <c r="H131" s="89"/>
      <c r="I131" s="89"/>
      <c r="J131" s="89"/>
      <c r="K131" s="89"/>
      <c r="L131" s="89"/>
      <c r="M131" s="89"/>
      <c r="N131" s="89"/>
      <c r="O131" s="89"/>
      <c r="P131" s="89"/>
      <c r="Q131" s="89"/>
      <c r="R131" s="89"/>
    </row>
    <row r="132" spans="1:18" ht="15" hidden="1">
      <c r="A132" s="89"/>
      <c r="B132" s="89"/>
      <c r="C132" s="89"/>
      <c r="D132" s="89"/>
      <c r="E132" s="89"/>
      <c r="F132" s="89"/>
      <c r="G132" s="89"/>
      <c r="H132" s="89"/>
      <c r="I132" s="89"/>
      <c r="J132" s="89"/>
      <c r="K132" s="89"/>
      <c r="L132" s="89"/>
      <c r="M132" s="89"/>
      <c r="N132" s="89"/>
      <c r="O132" s="89"/>
      <c r="P132" s="89"/>
      <c r="Q132" s="89"/>
      <c r="R132" s="89"/>
    </row>
    <row r="133" spans="1:18" ht="15" hidden="1">
      <c r="A133" s="89"/>
      <c r="B133" s="89"/>
      <c r="C133" s="89"/>
      <c r="D133" s="89"/>
      <c r="E133" s="89"/>
      <c r="F133" s="89"/>
      <c r="G133" s="89"/>
      <c r="H133" s="89"/>
      <c r="I133" s="89"/>
      <c r="J133" s="89"/>
      <c r="K133" s="89"/>
      <c r="L133" s="89"/>
      <c r="M133" s="89"/>
      <c r="N133" s="89"/>
      <c r="O133" s="89"/>
      <c r="P133" s="89"/>
      <c r="Q133" s="89"/>
      <c r="R133" s="89"/>
    </row>
    <row r="134" spans="1:18" ht="15" hidden="1">
      <c r="A134" s="89"/>
      <c r="B134" s="89"/>
      <c r="C134" s="89"/>
      <c r="D134" s="89"/>
      <c r="E134" s="89"/>
      <c r="F134" s="89"/>
      <c r="G134" s="89"/>
      <c r="H134" s="89"/>
      <c r="I134" s="89"/>
      <c r="J134" s="89"/>
      <c r="K134" s="89"/>
      <c r="L134" s="89"/>
      <c r="M134" s="89"/>
      <c r="N134" s="89"/>
      <c r="O134" s="89"/>
      <c r="P134" s="89"/>
      <c r="Q134" s="89"/>
      <c r="R134" s="89"/>
    </row>
    <row r="135" spans="1:18" ht="15" hidden="1">
      <c r="A135" s="89"/>
      <c r="B135" s="89"/>
      <c r="C135" s="89"/>
      <c r="D135" s="89"/>
      <c r="E135" s="89"/>
      <c r="F135" s="89"/>
      <c r="G135" s="89"/>
      <c r="H135" s="89"/>
      <c r="I135" s="89"/>
      <c r="J135" s="89"/>
      <c r="K135" s="89"/>
      <c r="L135" s="89"/>
      <c r="M135" s="89"/>
      <c r="N135" s="89"/>
      <c r="O135" s="89"/>
      <c r="P135" s="89"/>
      <c r="Q135" s="89"/>
      <c r="R135" s="89"/>
    </row>
    <row r="136" spans="1:18" ht="15" hidden="1">
      <c r="A136" s="89"/>
      <c r="B136" s="89"/>
      <c r="C136" s="89"/>
      <c r="D136" s="89"/>
      <c r="E136" s="89"/>
      <c r="F136" s="89"/>
      <c r="G136" s="89"/>
      <c r="H136" s="89"/>
      <c r="I136" s="89"/>
      <c r="J136" s="89"/>
      <c r="K136" s="89"/>
      <c r="L136" s="89"/>
      <c r="M136" s="89"/>
      <c r="N136" s="89"/>
      <c r="O136" s="89"/>
      <c r="P136" s="89"/>
      <c r="Q136" s="89"/>
      <c r="R136" s="89"/>
    </row>
    <row r="137" spans="1:18" ht="15" hidden="1">
      <c r="A137" s="89"/>
      <c r="B137" s="89"/>
      <c r="C137" s="89"/>
      <c r="D137" s="89"/>
      <c r="E137" s="89"/>
      <c r="F137" s="89"/>
      <c r="G137" s="89"/>
      <c r="H137" s="89"/>
      <c r="I137" s="89"/>
      <c r="J137" s="89"/>
      <c r="K137" s="89"/>
      <c r="L137" s="89"/>
      <c r="M137" s="89"/>
      <c r="N137" s="89"/>
      <c r="O137" s="89"/>
      <c r="P137" s="89"/>
      <c r="Q137" s="89"/>
      <c r="R137" s="89"/>
    </row>
    <row r="138" spans="1:18" ht="15" hidden="1">
      <c r="A138" s="89"/>
      <c r="B138" s="89"/>
      <c r="C138" s="89"/>
      <c r="D138" s="89"/>
      <c r="E138" s="89"/>
      <c r="F138" s="89"/>
      <c r="G138" s="89"/>
      <c r="H138" s="89"/>
      <c r="I138" s="89"/>
      <c r="J138" s="89"/>
      <c r="K138" s="89"/>
      <c r="L138" s="89"/>
      <c r="M138" s="89"/>
      <c r="N138" s="89"/>
      <c r="O138" s="89"/>
      <c r="P138" s="89"/>
      <c r="Q138" s="89"/>
      <c r="R138" s="89"/>
    </row>
    <row r="139" spans="1:18" ht="15" hidden="1">
      <c r="A139" s="89"/>
      <c r="B139" s="89"/>
      <c r="C139" s="89"/>
      <c r="D139" s="89"/>
      <c r="E139" s="89"/>
      <c r="F139" s="89"/>
      <c r="G139" s="89"/>
      <c r="H139" s="89"/>
      <c r="I139" s="89"/>
      <c r="J139" s="89"/>
      <c r="K139" s="89"/>
      <c r="L139" s="89"/>
      <c r="M139" s="89"/>
      <c r="N139" s="89"/>
      <c r="O139" s="89"/>
      <c r="P139" s="89"/>
      <c r="Q139" s="89"/>
      <c r="R139" s="89"/>
    </row>
    <row r="140" spans="1:18" ht="15" hidden="1">
      <c r="A140" s="89"/>
      <c r="B140" s="89"/>
      <c r="C140" s="89"/>
      <c r="D140" s="89"/>
      <c r="E140" s="89"/>
      <c r="F140" s="89"/>
      <c r="G140" s="89"/>
      <c r="H140" s="89"/>
      <c r="I140" s="89"/>
      <c r="J140" s="89"/>
      <c r="K140" s="89"/>
      <c r="L140" s="89"/>
      <c r="M140" s="89"/>
      <c r="N140" s="89"/>
      <c r="O140" s="89"/>
      <c r="P140" s="89"/>
      <c r="Q140" s="89"/>
      <c r="R140" s="89"/>
    </row>
    <row r="141" spans="1:18" ht="15" hidden="1">
      <c r="A141" s="89"/>
      <c r="B141" s="89"/>
      <c r="C141" s="89"/>
      <c r="D141" s="89"/>
      <c r="E141" s="89"/>
      <c r="F141" s="89"/>
      <c r="G141" s="89"/>
      <c r="H141" s="89"/>
      <c r="I141" s="89"/>
      <c r="J141" s="89"/>
      <c r="K141" s="89"/>
      <c r="L141" s="89"/>
      <c r="M141" s="89"/>
      <c r="N141" s="89"/>
      <c r="O141" s="89"/>
      <c r="P141" s="89"/>
      <c r="Q141" s="89"/>
      <c r="R141" s="89"/>
    </row>
    <row r="142" spans="1:18" ht="15" hidden="1">
      <c r="A142" s="89"/>
      <c r="B142" s="89"/>
      <c r="C142" s="89"/>
      <c r="D142" s="89"/>
      <c r="E142" s="89"/>
      <c r="F142" s="89"/>
      <c r="G142" s="89"/>
      <c r="H142" s="89"/>
      <c r="I142" s="89"/>
      <c r="J142" s="89"/>
      <c r="K142" s="89"/>
      <c r="L142" s="89"/>
      <c r="M142" s="89"/>
      <c r="N142" s="89"/>
      <c r="O142" s="89"/>
      <c r="P142" s="89"/>
      <c r="Q142" s="89"/>
      <c r="R142" s="89"/>
    </row>
    <row r="143" spans="1:18" ht="15" hidden="1">
      <c r="A143" s="89"/>
      <c r="B143" s="89"/>
      <c r="C143" s="89"/>
      <c r="D143" s="89"/>
      <c r="E143" s="89"/>
      <c r="F143" s="89"/>
      <c r="G143" s="89"/>
      <c r="H143" s="89"/>
      <c r="I143" s="89"/>
      <c r="J143" s="89"/>
      <c r="K143" s="89"/>
      <c r="L143" s="89"/>
      <c r="M143" s="89"/>
      <c r="N143" s="89"/>
      <c r="O143" s="89"/>
      <c r="P143" s="89"/>
      <c r="Q143" s="89"/>
      <c r="R143" s="89"/>
    </row>
    <row r="144" spans="1:18" ht="15" hidden="1">
      <c r="A144" s="89"/>
      <c r="B144" s="89"/>
      <c r="C144" s="89"/>
      <c r="D144" s="89"/>
      <c r="E144" s="89"/>
      <c r="F144" s="89"/>
      <c r="G144" s="89"/>
      <c r="H144" s="89"/>
      <c r="I144" s="89"/>
      <c r="J144" s="89"/>
      <c r="K144" s="89"/>
      <c r="L144" s="89"/>
      <c r="M144" s="89"/>
      <c r="N144" s="89"/>
      <c r="O144" s="89"/>
      <c r="P144" s="89"/>
      <c r="Q144" s="89"/>
      <c r="R144" s="89"/>
    </row>
    <row r="145" spans="1:18" ht="15" hidden="1">
      <c r="A145" s="89"/>
      <c r="B145" s="89"/>
      <c r="C145" s="89"/>
      <c r="D145" s="89"/>
      <c r="E145" s="89"/>
      <c r="F145" s="89"/>
      <c r="G145" s="89"/>
      <c r="H145" s="89"/>
      <c r="I145" s="89"/>
      <c r="J145" s="89"/>
      <c r="K145" s="89"/>
      <c r="L145" s="89"/>
      <c r="M145" s="89"/>
      <c r="N145" s="89"/>
      <c r="O145" s="89"/>
      <c r="P145" s="89"/>
      <c r="Q145" s="89"/>
      <c r="R145" s="89"/>
    </row>
    <row r="146" spans="1:18" ht="15" hidden="1">
      <c r="A146" s="89"/>
      <c r="B146" s="89"/>
      <c r="C146" s="89"/>
      <c r="D146" s="89"/>
      <c r="E146" s="89"/>
      <c r="F146" s="89"/>
      <c r="G146" s="89"/>
      <c r="H146" s="89"/>
      <c r="I146" s="89"/>
      <c r="J146" s="89"/>
      <c r="K146" s="89"/>
      <c r="L146" s="89"/>
      <c r="M146" s="89"/>
      <c r="N146" s="89"/>
      <c r="O146" s="89"/>
      <c r="P146" s="89"/>
      <c r="Q146" s="89"/>
      <c r="R146" s="89"/>
    </row>
    <row r="147" spans="1:18" ht="15" hidden="1">
      <c r="A147" s="89"/>
      <c r="B147" s="89"/>
      <c r="C147" s="89"/>
      <c r="D147" s="89"/>
      <c r="E147" s="89"/>
      <c r="F147" s="89"/>
      <c r="G147" s="89"/>
      <c r="H147" s="89"/>
      <c r="I147" s="89"/>
      <c r="J147" s="89"/>
      <c r="K147" s="89"/>
      <c r="L147" s="89"/>
      <c r="M147" s="89"/>
      <c r="N147" s="89"/>
      <c r="O147" s="89"/>
      <c r="P147" s="89"/>
      <c r="Q147" s="89"/>
      <c r="R147" s="89"/>
    </row>
    <row r="148" spans="1:18" ht="15" hidden="1">
      <c r="A148" s="89"/>
      <c r="B148" s="89"/>
      <c r="C148" s="89"/>
      <c r="D148" s="89"/>
      <c r="E148" s="89"/>
      <c r="F148" s="89"/>
      <c r="G148" s="89"/>
      <c r="H148" s="89"/>
      <c r="I148" s="89"/>
      <c r="J148" s="89"/>
      <c r="K148" s="89"/>
      <c r="L148" s="89"/>
      <c r="M148" s="89"/>
      <c r="N148" s="89"/>
      <c r="O148" s="89"/>
      <c r="P148" s="89"/>
      <c r="Q148" s="89"/>
      <c r="R148" s="89"/>
    </row>
    <row r="149" spans="1:18" ht="15" hidden="1">
      <c r="A149" s="89"/>
      <c r="B149" s="89"/>
      <c r="C149" s="89"/>
      <c r="D149" s="89"/>
      <c r="E149" s="89"/>
      <c r="F149" s="89"/>
      <c r="G149" s="89"/>
      <c r="H149" s="89"/>
      <c r="I149" s="89"/>
      <c r="J149" s="89"/>
      <c r="K149" s="89"/>
      <c r="L149" s="89"/>
      <c r="M149" s="89"/>
      <c r="N149" s="89"/>
      <c r="O149" s="89"/>
      <c r="P149" s="89"/>
      <c r="Q149" s="89"/>
      <c r="R149" s="89"/>
    </row>
    <row r="150" spans="1:18" ht="15" hidden="1">
      <c r="A150" s="89"/>
      <c r="B150" s="89"/>
      <c r="C150" s="89"/>
      <c r="D150" s="89"/>
      <c r="E150" s="89"/>
      <c r="F150" s="89"/>
      <c r="G150" s="89"/>
      <c r="H150" s="89"/>
      <c r="I150" s="89"/>
      <c r="J150" s="89"/>
      <c r="K150" s="89"/>
      <c r="L150" s="89"/>
      <c r="M150" s="89"/>
      <c r="N150" s="89"/>
      <c r="O150" s="89"/>
      <c r="P150" s="89"/>
      <c r="Q150" s="89"/>
      <c r="R150" s="89"/>
    </row>
    <row r="151" spans="1:18" ht="15" hidden="1">
      <c r="A151" s="89"/>
      <c r="B151" s="89"/>
      <c r="C151" s="89"/>
      <c r="D151" s="89"/>
      <c r="E151" s="89"/>
      <c r="F151" s="89"/>
      <c r="G151" s="89"/>
      <c r="H151" s="89"/>
      <c r="I151" s="89"/>
      <c r="J151" s="89"/>
      <c r="K151" s="89"/>
      <c r="L151" s="89"/>
      <c r="M151" s="89"/>
      <c r="N151" s="89"/>
      <c r="O151" s="89"/>
      <c r="P151" s="89"/>
      <c r="Q151" s="89"/>
      <c r="R151" s="89"/>
    </row>
    <row r="152" spans="1:18" ht="15" hidden="1">
      <c r="A152" s="89"/>
      <c r="B152" s="89"/>
      <c r="C152" s="89"/>
      <c r="D152" s="89"/>
      <c r="E152" s="89"/>
      <c r="F152" s="89"/>
      <c r="G152" s="89"/>
      <c r="H152" s="89"/>
      <c r="I152" s="89"/>
      <c r="J152" s="89"/>
      <c r="K152" s="89"/>
      <c r="L152" s="89"/>
      <c r="M152" s="89"/>
      <c r="N152" s="89"/>
      <c r="O152" s="89"/>
      <c r="P152" s="89"/>
      <c r="Q152" s="89"/>
      <c r="R152" s="89"/>
    </row>
    <row r="153" spans="1:18" ht="15" hidden="1">
      <c r="A153" s="89"/>
      <c r="B153" s="89"/>
      <c r="C153" s="89"/>
      <c r="D153" s="89"/>
      <c r="E153" s="89"/>
      <c r="F153" s="89"/>
      <c r="G153" s="89"/>
      <c r="H153" s="89"/>
      <c r="I153" s="89"/>
      <c r="J153" s="89"/>
      <c r="K153" s="89"/>
      <c r="L153" s="89"/>
      <c r="M153" s="89"/>
      <c r="N153" s="89"/>
      <c r="O153" s="89"/>
      <c r="P153" s="89"/>
      <c r="Q153" s="89"/>
      <c r="R153" s="89"/>
    </row>
    <row r="154" spans="1:18" ht="15" hidden="1">
      <c r="A154" s="89"/>
      <c r="B154" s="89"/>
      <c r="C154" s="89"/>
      <c r="D154" s="89"/>
      <c r="E154" s="89"/>
      <c r="F154" s="89"/>
      <c r="G154" s="89"/>
      <c r="H154" s="89"/>
      <c r="I154" s="89"/>
      <c r="J154" s="89"/>
      <c r="K154" s="89"/>
      <c r="L154" s="89"/>
      <c r="M154" s="89"/>
      <c r="N154" s="89"/>
      <c r="O154" s="89"/>
      <c r="P154" s="89"/>
      <c r="Q154" s="89"/>
      <c r="R154" s="89"/>
    </row>
    <row r="155" spans="1:18" ht="15" hidden="1">
      <c r="A155" s="89"/>
      <c r="B155" s="89"/>
      <c r="C155" s="89"/>
      <c r="D155" s="89"/>
      <c r="E155" s="89"/>
      <c r="F155" s="89"/>
      <c r="G155" s="89"/>
      <c r="H155" s="89"/>
      <c r="I155" s="89"/>
      <c r="J155" s="89"/>
      <c r="K155" s="89"/>
      <c r="L155" s="89"/>
      <c r="M155" s="89"/>
      <c r="N155" s="89"/>
      <c r="O155" s="89"/>
      <c r="P155" s="89"/>
      <c r="Q155" s="89"/>
      <c r="R155" s="89"/>
    </row>
    <row r="156" spans="1:18" ht="15" hidden="1">
      <c r="A156" s="89"/>
      <c r="B156" s="89"/>
      <c r="C156" s="89"/>
      <c r="D156" s="89"/>
      <c r="E156" s="89"/>
      <c r="F156" s="89"/>
      <c r="G156" s="89"/>
      <c r="H156" s="89"/>
      <c r="I156" s="89"/>
      <c r="J156" s="89"/>
      <c r="K156" s="89"/>
      <c r="L156" s="89"/>
      <c r="M156" s="89"/>
      <c r="N156" s="89"/>
      <c r="O156" s="89"/>
      <c r="P156" s="89"/>
      <c r="Q156" s="89"/>
      <c r="R156" s="89"/>
    </row>
    <row r="157" spans="1:18" ht="15" hidden="1">
      <c r="A157" s="89"/>
      <c r="B157" s="89"/>
      <c r="C157" s="89"/>
      <c r="D157" s="89"/>
      <c r="E157" s="89"/>
      <c r="F157" s="89"/>
      <c r="G157" s="89"/>
      <c r="H157" s="89"/>
      <c r="I157" s="89"/>
      <c r="J157" s="89"/>
      <c r="K157" s="89"/>
      <c r="L157" s="89"/>
      <c r="M157" s="89"/>
      <c r="N157" s="89"/>
      <c r="O157" s="89"/>
      <c r="P157" s="89"/>
      <c r="Q157" s="89"/>
      <c r="R157" s="89"/>
    </row>
    <row r="158" spans="1:18" ht="15" hidden="1">
      <c r="A158" s="89"/>
      <c r="B158" s="89"/>
      <c r="C158" s="89"/>
      <c r="D158" s="89"/>
      <c r="E158" s="89"/>
      <c r="F158" s="89"/>
      <c r="G158" s="89"/>
      <c r="H158" s="89"/>
      <c r="I158" s="89"/>
      <c r="J158" s="89"/>
      <c r="K158" s="89"/>
      <c r="L158" s="89"/>
      <c r="M158" s="89"/>
      <c r="N158" s="89"/>
      <c r="O158" s="89"/>
      <c r="P158" s="89"/>
      <c r="Q158" s="89"/>
      <c r="R158" s="89"/>
    </row>
    <row r="159" spans="1:18" ht="15" hidden="1">
      <c r="A159" s="89"/>
      <c r="B159" s="89"/>
      <c r="C159" s="89"/>
      <c r="D159" s="89"/>
      <c r="E159" s="89"/>
      <c r="F159" s="89"/>
      <c r="G159" s="89"/>
      <c r="H159" s="89"/>
      <c r="I159" s="89"/>
      <c r="J159" s="89"/>
      <c r="K159" s="89"/>
      <c r="L159" s="89"/>
      <c r="M159" s="89"/>
      <c r="N159" s="89"/>
      <c r="O159" s="89"/>
      <c r="P159" s="89"/>
      <c r="Q159" s="89"/>
      <c r="R159" s="89"/>
    </row>
    <row r="160" spans="1:18" ht="15" hidden="1">
      <c r="A160" s="89"/>
      <c r="B160" s="89"/>
      <c r="C160" s="89"/>
      <c r="D160" s="89"/>
      <c r="E160" s="89"/>
      <c r="F160" s="89"/>
      <c r="G160" s="89"/>
      <c r="H160" s="89"/>
      <c r="I160" s="89"/>
      <c r="J160" s="89"/>
      <c r="K160" s="89"/>
      <c r="L160" s="89"/>
      <c r="M160" s="89"/>
      <c r="N160" s="89"/>
      <c r="O160" s="89"/>
      <c r="P160" s="89"/>
      <c r="Q160" s="89"/>
      <c r="R160" s="89"/>
    </row>
    <row r="161" spans="1:18" ht="15" hidden="1">
      <c r="A161" s="89"/>
      <c r="B161" s="89"/>
      <c r="C161" s="89"/>
      <c r="D161" s="89"/>
      <c r="E161" s="89"/>
      <c r="F161" s="89"/>
      <c r="G161" s="89"/>
      <c r="H161" s="89"/>
      <c r="I161" s="89"/>
      <c r="J161" s="89"/>
      <c r="K161" s="89"/>
      <c r="L161" s="89"/>
      <c r="M161" s="89"/>
      <c r="N161" s="89"/>
      <c r="O161" s="89"/>
      <c r="P161" s="89"/>
      <c r="Q161" s="89"/>
      <c r="R161" s="89"/>
    </row>
    <row r="162" spans="1:18" ht="15" hidden="1">
      <c r="A162" s="89"/>
      <c r="B162" s="89"/>
      <c r="C162" s="89"/>
      <c r="D162" s="89"/>
      <c r="E162" s="89"/>
      <c r="F162" s="89"/>
      <c r="G162" s="89"/>
      <c r="H162" s="89"/>
      <c r="I162" s="89"/>
      <c r="J162" s="89"/>
      <c r="K162" s="89"/>
      <c r="L162" s="89"/>
      <c r="M162" s="89"/>
      <c r="N162" s="89"/>
      <c r="O162" s="89"/>
      <c r="P162" s="89"/>
      <c r="Q162" s="89"/>
      <c r="R162" s="89"/>
    </row>
    <row r="163" spans="1:18" ht="15" hidden="1">
      <c r="A163" s="89"/>
      <c r="B163" s="89"/>
      <c r="C163" s="89"/>
      <c r="D163" s="89"/>
      <c r="E163" s="89"/>
      <c r="F163" s="89"/>
      <c r="G163" s="89"/>
      <c r="H163" s="89"/>
      <c r="I163" s="89"/>
      <c r="J163" s="89"/>
      <c r="K163" s="89"/>
      <c r="L163" s="89"/>
      <c r="M163" s="89"/>
      <c r="N163" s="89"/>
      <c r="O163" s="89"/>
      <c r="P163" s="89"/>
      <c r="Q163" s="89"/>
      <c r="R163" s="89"/>
    </row>
    <row r="164" spans="1:18" ht="15" hidden="1">
      <c r="A164" s="89"/>
      <c r="B164" s="89"/>
      <c r="C164" s="89"/>
      <c r="D164" s="89"/>
      <c r="E164" s="89"/>
      <c r="F164" s="89"/>
      <c r="G164" s="89"/>
      <c r="H164" s="89"/>
      <c r="I164" s="89"/>
      <c r="J164" s="89"/>
      <c r="K164" s="89"/>
      <c r="L164" s="89"/>
      <c r="M164" s="89"/>
      <c r="N164" s="89"/>
      <c r="O164" s="89"/>
      <c r="P164" s="89"/>
      <c r="Q164" s="89"/>
      <c r="R164" s="89"/>
    </row>
    <row r="165" spans="1:18" ht="15" hidden="1">
      <c r="A165" s="89"/>
      <c r="B165" s="89"/>
      <c r="C165" s="89"/>
      <c r="D165" s="89"/>
      <c r="E165" s="89"/>
      <c r="F165" s="89"/>
      <c r="G165" s="89"/>
      <c r="H165" s="89"/>
      <c r="I165" s="89"/>
      <c r="J165" s="89"/>
      <c r="K165" s="89"/>
      <c r="L165" s="89"/>
      <c r="M165" s="89"/>
      <c r="N165" s="89"/>
      <c r="O165" s="89"/>
      <c r="P165" s="89"/>
      <c r="Q165" s="89"/>
      <c r="R165" s="89"/>
    </row>
    <row r="166" spans="1:18" ht="15" hidden="1">
      <c r="A166" s="89"/>
      <c r="B166" s="89"/>
      <c r="C166" s="89"/>
      <c r="D166" s="89"/>
      <c r="E166" s="89"/>
      <c r="F166" s="89"/>
      <c r="G166" s="89"/>
      <c r="H166" s="89"/>
      <c r="I166" s="89"/>
      <c r="J166" s="89"/>
      <c r="K166" s="89"/>
      <c r="L166" s="89"/>
      <c r="M166" s="89"/>
      <c r="N166" s="89"/>
      <c r="O166" s="89"/>
      <c r="P166" s="89"/>
      <c r="Q166" s="89"/>
      <c r="R166" s="89"/>
    </row>
    <row r="167" spans="1:18" ht="15" hidden="1">
      <c r="A167" s="89"/>
      <c r="B167" s="89"/>
      <c r="C167" s="89"/>
      <c r="D167" s="89"/>
      <c r="E167" s="89"/>
      <c r="F167" s="89"/>
      <c r="G167" s="89"/>
      <c r="H167" s="89"/>
      <c r="I167" s="89"/>
      <c r="J167" s="89"/>
      <c r="K167" s="89"/>
      <c r="L167" s="89"/>
      <c r="M167" s="89"/>
      <c r="N167" s="89"/>
      <c r="O167" s="89"/>
      <c r="P167" s="89"/>
      <c r="Q167" s="89"/>
      <c r="R167" s="89"/>
    </row>
    <row r="168" spans="1:18" ht="15" hidden="1">
      <c r="A168" s="89"/>
      <c r="B168" s="89"/>
      <c r="C168" s="89"/>
      <c r="D168" s="89"/>
      <c r="E168" s="89"/>
      <c r="F168" s="89"/>
      <c r="G168" s="89"/>
      <c r="H168" s="89"/>
      <c r="I168" s="89"/>
      <c r="J168" s="89"/>
      <c r="K168" s="89"/>
      <c r="L168" s="89"/>
      <c r="M168" s="89"/>
      <c r="N168" s="89"/>
      <c r="O168" s="89"/>
      <c r="P168" s="89"/>
      <c r="Q168" s="89"/>
      <c r="R168" s="89"/>
    </row>
    <row r="169" spans="1:18" ht="15" hidden="1">
      <c r="A169" s="89"/>
      <c r="B169" s="89"/>
      <c r="C169" s="89"/>
      <c r="D169" s="89"/>
      <c r="E169" s="89"/>
      <c r="F169" s="89"/>
      <c r="G169" s="89"/>
      <c r="H169" s="89"/>
      <c r="I169" s="89"/>
      <c r="J169" s="89"/>
      <c r="K169" s="89"/>
      <c r="L169" s="89"/>
      <c r="M169" s="89"/>
      <c r="N169" s="89"/>
      <c r="O169" s="89"/>
      <c r="P169" s="89"/>
      <c r="Q169" s="89"/>
      <c r="R169" s="89"/>
    </row>
    <row r="170" spans="1:18" ht="15" hidden="1">
      <c r="A170" s="89"/>
      <c r="B170" s="89"/>
      <c r="C170" s="89"/>
      <c r="D170" s="89"/>
      <c r="E170" s="89"/>
      <c r="F170" s="89"/>
      <c r="G170" s="89"/>
      <c r="H170" s="89"/>
      <c r="I170" s="89"/>
      <c r="J170" s="89"/>
      <c r="K170" s="89"/>
      <c r="L170" s="89"/>
      <c r="M170" s="89"/>
      <c r="N170" s="89"/>
      <c r="O170" s="89"/>
      <c r="P170" s="89"/>
      <c r="Q170" s="89"/>
      <c r="R170" s="89"/>
    </row>
    <row r="171" spans="1:18" ht="15" hidden="1">
      <c r="A171" s="89"/>
      <c r="B171" s="89"/>
      <c r="C171" s="89"/>
      <c r="D171" s="89"/>
      <c r="E171" s="89"/>
      <c r="F171" s="89"/>
      <c r="G171" s="89"/>
      <c r="H171" s="89"/>
      <c r="I171" s="89"/>
      <c r="J171" s="89"/>
      <c r="K171" s="89"/>
      <c r="L171" s="89"/>
      <c r="M171" s="89"/>
      <c r="N171" s="89"/>
      <c r="O171" s="89"/>
      <c r="P171" s="89"/>
      <c r="Q171" s="89"/>
      <c r="R171" s="89"/>
    </row>
    <row r="172" spans="1:18" ht="15" hidden="1">
      <c r="A172" s="89"/>
      <c r="B172" s="89"/>
      <c r="C172" s="89"/>
      <c r="D172" s="89"/>
      <c r="E172" s="89"/>
      <c r="F172" s="89"/>
      <c r="G172" s="89"/>
      <c r="H172" s="89"/>
      <c r="I172" s="89"/>
      <c r="J172" s="89"/>
      <c r="K172" s="89"/>
      <c r="L172" s="89"/>
      <c r="M172" s="89"/>
      <c r="N172" s="89"/>
      <c r="O172" s="89"/>
      <c r="P172" s="89"/>
      <c r="Q172" s="89"/>
      <c r="R172" s="89"/>
    </row>
    <row r="173" spans="1:18" ht="15" hidden="1">
      <c r="A173" s="89"/>
      <c r="B173" s="89"/>
      <c r="C173" s="89"/>
      <c r="D173" s="89"/>
      <c r="E173" s="89"/>
      <c r="F173" s="89"/>
      <c r="G173" s="89"/>
      <c r="H173" s="89"/>
      <c r="I173" s="89"/>
      <c r="J173" s="89"/>
      <c r="K173" s="89"/>
      <c r="L173" s="89"/>
      <c r="M173" s="89"/>
      <c r="N173" s="89"/>
      <c r="O173" s="89"/>
      <c r="P173" s="89"/>
      <c r="Q173" s="89"/>
      <c r="R173" s="89"/>
    </row>
    <row r="174" spans="1:18" ht="15" hidden="1">
      <c r="A174" s="89"/>
      <c r="B174" s="89"/>
      <c r="C174" s="89"/>
      <c r="D174" s="89"/>
      <c r="E174" s="89"/>
      <c r="F174" s="89"/>
      <c r="G174" s="89"/>
      <c r="H174" s="89"/>
      <c r="I174" s="89"/>
      <c r="J174" s="89"/>
      <c r="K174" s="89"/>
      <c r="L174" s="89"/>
      <c r="M174" s="89"/>
      <c r="N174" s="89"/>
      <c r="O174" s="89"/>
      <c r="P174" s="89"/>
      <c r="Q174" s="89"/>
      <c r="R174" s="89"/>
    </row>
    <row r="175" spans="1:18" ht="15" hidden="1">
      <c r="A175" s="89"/>
      <c r="B175" s="89"/>
      <c r="C175" s="89"/>
      <c r="D175" s="89"/>
      <c r="E175" s="89"/>
      <c r="F175" s="89"/>
      <c r="G175" s="89"/>
      <c r="H175" s="89"/>
      <c r="I175" s="89"/>
      <c r="J175" s="89"/>
      <c r="K175" s="89"/>
      <c r="L175" s="89"/>
      <c r="M175" s="89"/>
      <c r="N175" s="89"/>
      <c r="O175" s="89"/>
      <c r="P175" s="89"/>
      <c r="Q175" s="89"/>
      <c r="R175" s="89"/>
    </row>
    <row r="176" spans="1:18" ht="15" hidden="1">
      <c r="A176" s="89"/>
      <c r="B176" s="89"/>
      <c r="C176" s="89"/>
      <c r="D176" s="89"/>
      <c r="E176" s="89"/>
      <c r="F176" s="89"/>
      <c r="G176" s="89"/>
      <c r="H176" s="89"/>
      <c r="I176" s="89"/>
      <c r="J176" s="89"/>
      <c r="K176" s="89"/>
      <c r="L176" s="89"/>
      <c r="M176" s="89"/>
      <c r="N176" s="89"/>
      <c r="O176" s="89"/>
      <c r="P176" s="89"/>
      <c r="Q176" s="89"/>
      <c r="R176" s="89"/>
    </row>
    <row r="177" spans="1:18" ht="15" hidden="1">
      <c r="A177" s="89"/>
      <c r="B177" s="89"/>
      <c r="C177" s="89"/>
      <c r="D177" s="89"/>
      <c r="E177" s="89"/>
      <c r="F177" s="89"/>
      <c r="G177" s="89"/>
      <c r="H177" s="89"/>
      <c r="I177" s="89"/>
      <c r="J177" s="89"/>
      <c r="K177" s="89"/>
      <c r="L177" s="89"/>
      <c r="M177" s="89"/>
      <c r="N177" s="89"/>
      <c r="O177" s="89"/>
      <c r="P177" s="89"/>
      <c r="Q177" s="89"/>
      <c r="R177" s="89"/>
    </row>
    <row r="178" spans="1:18" ht="15" hidden="1">
      <c r="A178" s="89"/>
      <c r="B178" s="89"/>
      <c r="C178" s="89"/>
      <c r="D178" s="89"/>
      <c r="E178" s="89"/>
      <c r="F178" s="89"/>
      <c r="G178" s="89"/>
      <c r="H178" s="89"/>
      <c r="I178" s="89"/>
      <c r="J178" s="89"/>
      <c r="K178" s="89"/>
      <c r="L178" s="89"/>
      <c r="M178" s="89"/>
      <c r="N178" s="89"/>
      <c r="O178" s="89"/>
      <c r="P178" s="89"/>
      <c r="Q178" s="89"/>
      <c r="R178" s="89"/>
    </row>
    <row r="179" spans="1:18" ht="15" hidden="1">
      <c r="A179" s="89"/>
      <c r="B179" s="89"/>
      <c r="C179" s="89"/>
      <c r="D179" s="89"/>
      <c r="E179" s="89"/>
      <c r="F179" s="89"/>
      <c r="G179" s="89"/>
      <c r="H179" s="89"/>
      <c r="I179" s="89"/>
      <c r="J179" s="89"/>
      <c r="K179" s="89"/>
      <c r="L179" s="89"/>
      <c r="M179" s="89"/>
      <c r="N179" s="89"/>
      <c r="O179" s="89"/>
      <c r="P179" s="89"/>
      <c r="Q179" s="89"/>
      <c r="R179" s="89"/>
    </row>
    <row r="180" spans="1:18" ht="15" hidden="1">
      <c r="A180" s="89"/>
      <c r="B180" s="89"/>
      <c r="C180" s="89"/>
      <c r="D180" s="89"/>
      <c r="E180" s="89"/>
      <c r="F180" s="89"/>
      <c r="G180" s="89"/>
      <c r="H180" s="89"/>
      <c r="I180" s="89"/>
      <c r="J180" s="89"/>
      <c r="K180" s="89"/>
      <c r="L180" s="89"/>
      <c r="M180" s="89"/>
      <c r="N180" s="89"/>
      <c r="O180" s="89"/>
      <c r="P180" s="89"/>
      <c r="Q180" s="89"/>
      <c r="R180" s="89"/>
    </row>
    <row r="181" spans="1:18" ht="15" hidden="1">
      <c r="A181" s="89"/>
      <c r="B181" s="89"/>
      <c r="C181" s="89"/>
      <c r="D181" s="89"/>
      <c r="E181" s="89"/>
      <c r="F181" s="89"/>
      <c r="G181" s="89"/>
      <c r="H181" s="89"/>
      <c r="I181" s="89"/>
      <c r="J181" s="89"/>
      <c r="K181" s="89"/>
      <c r="L181" s="89"/>
      <c r="M181" s="89"/>
      <c r="N181" s="89"/>
      <c r="O181" s="89"/>
      <c r="P181" s="89"/>
      <c r="Q181" s="89"/>
      <c r="R181" s="89"/>
    </row>
    <row r="182" spans="1:18" ht="15" hidden="1">
      <c r="A182" s="89"/>
      <c r="B182" s="89"/>
      <c r="C182" s="89"/>
      <c r="D182" s="89"/>
      <c r="E182" s="89"/>
      <c r="F182" s="89"/>
      <c r="G182" s="89"/>
      <c r="H182" s="89"/>
      <c r="I182" s="89"/>
      <c r="J182" s="89"/>
      <c r="K182" s="89"/>
      <c r="L182" s="89"/>
      <c r="M182" s="89"/>
      <c r="N182" s="89"/>
      <c r="O182" s="89"/>
      <c r="P182" s="89"/>
      <c r="Q182" s="89"/>
      <c r="R182" s="89"/>
    </row>
    <row r="183" spans="1:18" ht="15" hidden="1">
      <c r="A183" s="89"/>
      <c r="B183" s="89"/>
      <c r="C183" s="89"/>
      <c r="D183" s="89"/>
      <c r="E183" s="89"/>
      <c r="F183" s="89"/>
      <c r="G183" s="89"/>
      <c r="H183" s="89"/>
      <c r="I183" s="89"/>
      <c r="J183" s="89"/>
      <c r="K183" s="89"/>
      <c r="L183" s="89"/>
      <c r="M183" s="89"/>
      <c r="N183" s="89"/>
      <c r="O183" s="89"/>
      <c r="P183" s="89"/>
      <c r="Q183" s="89"/>
      <c r="R183" s="89"/>
    </row>
    <row r="184" spans="1:18" ht="15" hidden="1">
      <c r="A184" s="89"/>
      <c r="B184" s="89"/>
      <c r="C184" s="89"/>
      <c r="D184" s="89"/>
      <c r="E184" s="89"/>
      <c r="F184" s="89"/>
      <c r="G184" s="89"/>
      <c r="H184" s="89"/>
      <c r="I184" s="89"/>
      <c r="J184" s="89"/>
      <c r="K184" s="89"/>
      <c r="L184" s="89"/>
      <c r="M184" s="89"/>
      <c r="N184" s="89"/>
      <c r="O184" s="89"/>
      <c r="P184" s="89"/>
      <c r="Q184" s="89"/>
      <c r="R184" s="89"/>
    </row>
    <row r="185" spans="1:18" ht="15" hidden="1">
      <c r="A185" s="89"/>
      <c r="B185" s="89"/>
      <c r="C185" s="89"/>
      <c r="D185" s="89"/>
      <c r="E185" s="89"/>
      <c r="F185" s="89"/>
      <c r="G185" s="89"/>
      <c r="H185" s="89"/>
      <c r="I185" s="89"/>
      <c r="J185" s="89"/>
      <c r="K185" s="89"/>
      <c r="L185" s="89"/>
      <c r="M185" s="89"/>
      <c r="N185" s="89"/>
      <c r="O185" s="89"/>
      <c r="P185" s="89"/>
      <c r="Q185" s="89"/>
      <c r="R185" s="89"/>
    </row>
    <row r="186" spans="1:18" ht="15" hidden="1">
      <c r="A186" s="89"/>
      <c r="B186" s="89"/>
      <c r="C186" s="89"/>
      <c r="D186" s="89"/>
      <c r="E186" s="89"/>
      <c r="F186" s="89"/>
      <c r="G186" s="89"/>
      <c r="H186" s="89"/>
      <c r="I186" s="89"/>
      <c r="J186" s="89"/>
      <c r="K186" s="89"/>
      <c r="L186" s="89"/>
      <c r="M186" s="89"/>
      <c r="N186" s="89"/>
      <c r="O186" s="89"/>
      <c r="P186" s="89"/>
      <c r="Q186" s="89"/>
      <c r="R186" s="89"/>
    </row>
    <row r="187" spans="1:18" ht="15" hidden="1">
      <c r="A187" s="89"/>
      <c r="B187" s="89"/>
      <c r="C187" s="89"/>
      <c r="D187" s="89"/>
      <c r="E187" s="89"/>
      <c r="F187" s="89"/>
      <c r="G187" s="89"/>
      <c r="H187" s="89"/>
      <c r="I187" s="89"/>
      <c r="J187" s="89"/>
      <c r="K187" s="89"/>
      <c r="L187" s="89"/>
      <c r="M187" s="89"/>
      <c r="N187" s="89"/>
      <c r="O187" s="89"/>
      <c r="P187" s="89"/>
      <c r="Q187" s="89"/>
      <c r="R187" s="89"/>
    </row>
    <row r="188" spans="1:18" ht="15" hidden="1">
      <c r="A188" s="89"/>
      <c r="B188" s="89"/>
      <c r="C188" s="89"/>
      <c r="D188" s="89"/>
      <c r="E188" s="89"/>
      <c r="F188" s="89"/>
      <c r="G188" s="89"/>
      <c r="H188" s="89"/>
      <c r="I188" s="89"/>
      <c r="J188" s="89"/>
      <c r="K188" s="89"/>
      <c r="L188" s="89"/>
      <c r="M188" s="89"/>
      <c r="N188" s="89"/>
      <c r="O188" s="89"/>
      <c r="P188" s="89"/>
      <c r="Q188" s="89"/>
      <c r="R188" s="89"/>
    </row>
    <row r="189" spans="1:18" ht="15" hidden="1">
      <c r="A189" s="89"/>
      <c r="B189" s="89"/>
      <c r="C189" s="89"/>
      <c r="D189" s="89"/>
      <c r="E189" s="89"/>
      <c r="F189" s="89"/>
      <c r="G189" s="89"/>
      <c r="H189" s="89"/>
      <c r="I189" s="89"/>
      <c r="J189" s="89"/>
      <c r="K189" s="89"/>
      <c r="L189" s="89"/>
      <c r="M189" s="89"/>
      <c r="N189" s="89"/>
      <c r="O189" s="89"/>
      <c r="P189" s="89"/>
      <c r="Q189" s="89"/>
      <c r="R189" s="89"/>
    </row>
    <row r="190" spans="1:18" ht="15" hidden="1">
      <c r="A190" s="89"/>
      <c r="B190" s="89"/>
      <c r="C190" s="89"/>
      <c r="D190" s="89"/>
      <c r="E190" s="89"/>
      <c r="F190" s="89"/>
      <c r="G190" s="89"/>
      <c r="H190" s="89"/>
      <c r="I190" s="89"/>
      <c r="J190" s="89"/>
      <c r="K190" s="89"/>
      <c r="L190" s="89"/>
      <c r="M190" s="89"/>
      <c r="N190" s="89"/>
      <c r="O190" s="89"/>
      <c r="P190" s="89"/>
      <c r="Q190" s="89"/>
      <c r="R190" s="89"/>
    </row>
    <row r="191" spans="1:18" ht="15" hidden="1">
      <c r="A191" s="89"/>
      <c r="B191" s="89"/>
      <c r="C191" s="89"/>
      <c r="D191" s="89"/>
      <c r="E191" s="89"/>
      <c r="F191" s="89"/>
      <c r="G191" s="89"/>
      <c r="H191" s="89"/>
      <c r="I191" s="89"/>
      <c r="J191" s="89"/>
      <c r="K191" s="89"/>
      <c r="L191" s="89"/>
      <c r="M191" s="89"/>
      <c r="N191" s="89"/>
      <c r="O191" s="89"/>
      <c r="P191" s="89"/>
      <c r="Q191" s="89"/>
      <c r="R191" s="89"/>
    </row>
    <row r="192" spans="1:18" ht="15" hidden="1">
      <c r="A192" s="89"/>
      <c r="B192" s="89"/>
      <c r="C192" s="89"/>
      <c r="D192" s="89"/>
      <c r="E192" s="89"/>
      <c r="F192" s="89"/>
      <c r="G192" s="89"/>
      <c r="H192" s="89"/>
      <c r="I192" s="89"/>
      <c r="J192" s="89"/>
      <c r="K192" s="89"/>
      <c r="L192" s="89"/>
      <c r="M192" s="89"/>
      <c r="N192" s="89"/>
      <c r="O192" s="89"/>
      <c r="P192" s="89"/>
      <c r="Q192" s="89"/>
      <c r="R192" s="89"/>
    </row>
    <row r="193" spans="1:18" ht="15" hidden="1">
      <c r="A193" s="89"/>
      <c r="B193" s="89"/>
      <c r="C193" s="89"/>
      <c r="D193" s="89"/>
      <c r="E193" s="89"/>
      <c r="F193" s="89"/>
      <c r="G193" s="89"/>
      <c r="H193" s="89"/>
      <c r="I193" s="89"/>
      <c r="J193" s="89"/>
      <c r="K193" s="89"/>
      <c r="L193" s="89"/>
      <c r="M193" s="89"/>
      <c r="N193" s="89"/>
      <c r="O193" s="89"/>
      <c r="P193" s="89"/>
      <c r="Q193" s="89"/>
      <c r="R193" s="89"/>
    </row>
    <row r="194" spans="1:18" ht="15" hidden="1">
      <c r="A194" s="89"/>
      <c r="B194" s="89"/>
      <c r="C194" s="89"/>
      <c r="D194" s="89"/>
      <c r="E194" s="89"/>
      <c r="F194" s="89"/>
      <c r="G194" s="89"/>
      <c r="H194" s="89"/>
      <c r="I194" s="89"/>
      <c r="J194" s="89"/>
      <c r="K194" s="89"/>
      <c r="L194" s="89"/>
      <c r="M194" s="89"/>
      <c r="N194" s="89"/>
      <c r="O194" s="89"/>
      <c r="P194" s="89"/>
      <c r="Q194" s="89"/>
      <c r="R194" s="89"/>
    </row>
    <row r="195" spans="1:18" ht="15" hidden="1">
      <c r="A195" s="89"/>
      <c r="B195" s="89"/>
      <c r="C195" s="89"/>
      <c r="D195" s="89"/>
      <c r="E195" s="89"/>
      <c r="F195" s="89"/>
      <c r="G195" s="89"/>
      <c r="H195" s="89"/>
      <c r="I195" s="89"/>
      <c r="J195" s="89"/>
      <c r="K195" s="89"/>
      <c r="L195" s="89"/>
      <c r="M195" s="89"/>
      <c r="N195" s="89"/>
      <c r="O195" s="89"/>
      <c r="P195" s="89"/>
      <c r="Q195" s="89"/>
      <c r="R195" s="89"/>
    </row>
    <row r="196" spans="1:18" ht="15" hidden="1">
      <c r="A196" s="89"/>
      <c r="B196" s="89"/>
      <c r="C196" s="89"/>
      <c r="D196" s="89"/>
      <c r="E196" s="89"/>
      <c r="F196" s="89"/>
      <c r="G196" s="89"/>
      <c r="H196" s="89"/>
      <c r="I196" s="89"/>
      <c r="J196" s="89"/>
      <c r="K196" s="89"/>
      <c r="L196" s="89"/>
      <c r="M196" s="89"/>
      <c r="N196" s="89"/>
      <c r="O196" s="89"/>
      <c r="P196" s="89"/>
      <c r="Q196" s="89"/>
      <c r="R196" s="89"/>
    </row>
    <row r="197" spans="1:18" ht="15" hidden="1">
      <c r="A197" s="89"/>
      <c r="B197" s="89"/>
      <c r="C197" s="89"/>
      <c r="D197" s="89"/>
      <c r="E197" s="89"/>
      <c r="F197" s="89"/>
      <c r="G197" s="89"/>
      <c r="H197" s="89"/>
      <c r="I197" s="89"/>
      <c r="J197" s="89"/>
      <c r="K197" s="89"/>
      <c r="L197" s="89"/>
      <c r="M197" s="89"/>
      <c r="N197" s="89"/>
      <c r="O197" s="89"/>
      <c r="P197" s="89"/>
      <c r="Q197" s="89"/>
      <c r="R197" s="89"/>
    </row>
    <row r="198" spans="1:18" ht="15" hidden="1">
      <c r="A198" s="89"/>
      <c r="B198" s="89"/>
      <c r="C198" s="89"/>
      <c r="D198" s="89"/>
      <c r="E198" s="89"/>
      <c r="F198" s="89"/>
      <c r="G198" s="89"/>
      <c r="H198" s="89"/>
      <c r="I198" s="89"/>
      <c r="J198" s="89"/>
      <c r="K198" s="89"/>
      <c r="L198" s="89"/>
      <c r="M198" s="89"/>
      <c r="N198" s="89"/>
      <c r="O198" s="89"/>
      <c r="P198" s="89"/>
      <c r="Q198" s="89"/>
      <c r="R198" s="89"/>
    </row>
    <row r="199" spans="1:18" ht="15" hidden="1">
      <c r="A199" s="89"/>
      <c r="B199" s="89"/>
      <c r="C199" s="89"/>
      <c r="D199" s="89"/>
      <c r="E199" s="89"/>
      <c r="F199" s="89"/>
      <c r="G199" s="89"/>
      <c r="H199" s="89"/>
      <c r="I199" s="89"/>
      <c r="J199" s="89"/>
      <c r="K199" s="89"/>
      <c r="L199" s="89"/>
      <c r="M199" s="89"/>
      <c r="N199" s="89"/>
      <c r="O199" s="89"/>
      <c r="P199" s="89"/>
      <c r="Q199" s="89"/>
      <c r="R199" s="89"/>
    </row>
    <row r="200" spans="1:18" ht="15" hidden="1">
      <c r="A200" s="89"/>
      <c r="B200" s="89"/>
      <c r="C200" s="89"/>
      <c r="D200" s="89"/>
      <c r="E200" s="89"/>
      <c r="F200" s="89"/>
      <c r="G200" s="89"/>
      <c r="H200" s="89"/>
      <c r="I200" s="89"/>
      <c r="J200" s="89"/>
      <c r="K200" s="89"/>
      <c r="L200" s="89"/>
      <c r="M200" s="89"/>
      <c r="N200" s="89"/>
      <c r="O200" s="89"/>
      <c r="P200" s="89"/>
      <c r="Q200" s="89"/>
      <c r="R200" s="89"/>
    </row>
    <row r="201" spans="1:18" ht="15" hidden="1">
      <c r="A201" s="89"/>
      <c r="B201" s="89"/>
      <c r="C201" s="89"/>
      <c r="D201" s="89"/>
      <c r="E201" s="89"/>
      <c r="F201" s="89"/>
      <c r="G201" s="89"/>
      <c r="H201" s="89"/>
      <c r="I201" s="89"/>
      <c r="J201" s="89"/>
      <c r="K201" s="89"/>
      <c r="L201" s="89"/>
      <c r="M201" s="89"/>
      <c r="N201" s="89"/>
      <c r="O201" s="89"/>
      <c r="P201" s="89"/>
      <c r="Q201" s="89"/>
      <c r="R201" s="89"/>
    </row>
    <row r="202" spans="1:18" ht="15" hidden="1">
      <c r="A202" s="89"/>
      <c r="B202" s="89"/>
      <c r="C202" s="89"/>
      <c r="D202" s="89"/>
      <c r="E202" s="89"/>
      <c r="F202" s="89"/>
      <c r="G202" s="89"/>
      <c r="H202" s="89"/>
      <c r="I202" s="89"/>
      <c r="J202" s="89"/>
      <c r="K202" s="89"/>
      <c r="L202" s="89"/>
      <c r="M202" s="89"/>
      <c r="N202" s="89"/>
      <c r="O202" s="89"/>
      <c r="P202" s="89"/>
      <c r="Q202" s="89"/>
      <c r="R202" s="89"/>
    </row>
    <row r="203" spans="1:18" ht="15" hidden="1">
      <c r="A203" s="89"/>
      <c r="B203" s="89"/>
      <c r="C203" s="89"/>
      <c r="D203" s="89"/>
      <c r="E203" s="89"/>
      <c r="F203" s="89"/>
      <c r="G203" s="89"/>
      <c r="H203" s="89"/>
      <c r="I203" s="89"/>
      <c r="J203" s="89"/>
      <c r="K203" s="89"/>
      <c r="L203" s="89"/>
      <c r="M203" s="89"/>
      <c r="N203" s="89"/>
      <c r="O203" s="89"/>
      <c r="P203" s="89"/>
      <c r="Q203" s="89"/>
      <c r="R203" s="89"/>
    </row>
    <row r="204" spans="1:18" ht="15" hidden="1">
      <c r="A204" s="89"/>
      <c r="B204" s="89"/>
      <c r="C204" s="89"/>
      <c r="D204" s="89"/>
      <c r="E204" s="89"/>
      <c r="F204" s="89"/>
      <c r="G204" s="89"/>
      <c r="H204" s="89"/>
      <c r="I204" s="89"/>
      <c r="J204" s="89"/>
      <c r="K204" s="89"/>
      <c r="L204" s="89"/>
      <c r="M204" s="89"/>
      <c r="N204" s="89"/>
      <c r="O204" s="89"/>
      <c r="P204" s="89"/>
      <c r="Q204" s="89"/>
      <c r="R204" s="89"/>
    </row>
    <row r="205" spans="1:18" ht="15" hidden="1">
      <c r="A205" s="89"/>
      <c r="B205" s="89"/>
      <c r="C205" s="89"/>
      <c r="D205" s="89"/>
      <c r="E205" s="89"/>
      <c r="F205" s="89"/>
      <c r="G205" s="89"/>
      <c r="H205" s="89"/>
      <c r="I205" s="89"/>
      <c r="J205" s="89"/>
      <c r="K205" s="89"/>
      <c r="L205" s="89"/>
      <c r="M205" s="89"/>
      <c r="N205" s="89"/>
      <c r="O205" s="89"/>
      <c r="P205" s="89"/>
      <c r="Q205" s="89"/>
      <c r="R205" s="89"/>
    </row>
    <row r="206" spans="1:18" ht="15" hidden="1">
      <c r="A206" s="89"/>
      <c r="B206" s="89"/>
      <c r="C206" s="89"/>
      <c r="D206" s="89"/>
      <c r="E206" s="89"/>
      <c r="F206" s="89"/>
      <c r="G206" s="89"/>
      <c r="H206" s="89"/>
      <c r="I206" s="89"/>
      <c r="J206" s="89"/>
      <c r="K206" s="89"/>
      <c r="L206" s="89"/>
      <c r="M206" s="89"/>
      <c r="N206" s="89"/>
      <c r="O206" s="89"/>
      <c r="P206" s="89"/>
      <c r="Q206" s="89"/>
      <c r="R206" s="89"/>
    </row>
    <row r="207" spans="1:18" ht="15" hidden="1">
      <c r="A207" s="89"/>
      <c r="B207" s="89"/>
      <c r="C207" s="89"/>
      <c r="D207" s="89"/>
      <c r="E207" s="89"/>
      <c r="F207" s="89"/>
      <c r="G207" s="89"/>
      <c r="H207" s="89"/>
      <c r="I207" s="89"/>
      <c r="J207" s="89"/>
      <c r="K207" s="89"/>
      <c r="L207" s="89"/>
      <c r="M207" s="89"/>
      <c r="N207" s="89"/>
      <c r="O207" s="89"/>
      <c r="P207" s="89"/>
      <c r="Q207" s="89"/>
      <c r="R207" s="89"/>
    </row>
    <row r="208" spans="1:18" ht="15" hidden="1">
      <c r="A208" s="89"/>
      <c r="B208" s="89"/>
      <c r="C208" s="89"/>
      <c r="D208" s="89"/>
      <c r="E208" s="89"/>
      <c r="F208" s="89"/>
      <c r="G208" s="89"/>
      <c r="H208" s="89"/>
      <c r="I208" s="89"/>
      <c r="J208" s="89"/>
      <c r="K208" s="89"/>
      <c r="L208" s="89"/>
      <c r="M208" s="89"/>
      <c r="N208" s="89"/>
      <c r="O208" s="89"/>
      <c r="P208" s="89"/>
      <c r="Q208" s="89"/>
      <c r="R208" s="89"/>
    </row>
    <row r="209" spans="1:18" ht="15" hidden="1">
      <c r="A209" s="89"/>
      <c r="B209" s="89"/>
      <c r="C209" s="89"/>
      <c r="D209" s="89"/>
      <c r="E209" s="89"/>
      <c r="F209" s="89"/>
      <c r="G209" s="89"/>
      <c r="H209" s="89"/>
      <c r="I209" s="89"/>
      <c r="J209" s="89"/>
      <c r="K209" s="89"/>
      <c r="L209" s="89"/>
      <c r="M209" s="89"/>
      <c r="N209" s="89"/>
      <c r="O209" s="89"/>
      <c r="P209" s="89"/>
      <c r="Q209" s="89"/>
      <c r="R209" s="89"/>
    </row>
    <row r="210" spans="1:18" ht="15" hidden="1">
      <c r="A210" s="89"/>
      <c r="B210" s="89"/>
      <c r="C210" s="89"/>
      <c r="D210" s="89"/>
      <c r="E210" s="89"/>
      <c r="F210" s="89"/>
      <c r="G210" s="89"/>
      <c r="H210" s="89"/>
      <c r="I210" s="89"/>
      <c r="J210" s="89"/>
      <c r="K210" s="89"/>
      <c r="L210" s="89"/>
      <c r="M210" s="89"/>
      <c r="N210" s="89"/>
      <c r="O210" s="89"/>
      <c r="P210" s="89"/>
      <c r="Q210" s="89"/>
      <c r="R210" s="89"/>
    </row>
    <row r="211" spans="1:18" ht="15" hidden="1">
      <c r="A211" s="89"/>
      <c r="B211" s="89"/>
      <c r="C211" s="89"/>
      <c r="D211" s="89"/>
      <c r="E211" s="89"/>
      <c r="F211" s="89"/>
      <c r="G211" s="89"/>
      <c r="H211" s="89"/>
      <c r="I211" s="89"/>
      <c r="J211" s="89"/>
      <c r="K211" s="89"/>
      <c r="L211" s="89"/>
      <c r="M211" s="89"/>
      <c r="N211" s="89"/>
      <c r="O211" s="89"/>
      <c r="P211" s="89"/>
      <c r="Q211" s="89"/>
      <c r="R211" s="89"/>
    </row>
    <row r="212" spans="1:18" ht="15" hidden="1">
      <c r="A212" s="89"/>
      <c r="B212" s="89"/>
      <c r="C212" s="89"/>
      <c r="D212" s="89"/>
      <c r="E212" s="89"/>
      <c r="F212" s="89"/>
      <c r="G212" s="89"/>
      <c r="H212" s="89"/>
      <c r="I212" s="89"/>
      <c r="J212" s="89"/>
      <c r="K212" s="89"/>
      <c r="L212" s="89"/>
      <c r="M212" s="89"/>
      <c r="N212" s="89"/>
      <c r="O212" s="89"/>
      <c r="P212" s="89"/>
      <c r="Q212" s="89"/>
      <c r="R212" s="89"/>
    </row>
    <row r="213" spans="1:18" ht="15" hidden="1">
      <c r="A213" s="89"/>
      <c r="B213" s="89"/>
      <c r="C213" s="89"/>
      <c r="D213" s="89"/>
      <c r="E213" s="89"/>
      <c r="F213" s="89"/>
      <c r="G213" s="89"/>
      <c r="H213" s="89"/>
      <c r="I213" s="89"/>
      <c r="J213" s="89"/>
      <c r="K213" s="89"/>
      <c r="L213" s="89"/>
      <c r="M213" s="89"/>
      <c r="N213" s="89"/>
      <c r="O213" s="89"/>
      <c r="P213" s="89"/>
      <c r="Q213" s="89"/>
      <c r="R213" s="89"/>
    </row>
    <row r="214" spans="1:18" ht="15" hidden="1">
      <c r="A214" s="89"/>
      <c r="B214" s="89"/>
      <c r="C214" s="89"/>
      <c r="D214" s="89"/>
      <c r="E214" s="89"/>
      <c r="F214" s="89"/>
      <c r="G214" s="89"/>
      <c r="H214" s="89"/>
      <c r="I214" s="89"/>
      <c r="J214" s="89"/>
      <c r="K214" s="89"/>
      <c r="L214" s="89"/>
      <c r="M214" s="89"/>
      <c r="N214" s="89"/>
      <c r="O214" s="89"/>
      <c r="P214" s="89"/>
      <c r="Q214" s="89"/>
      <c r="R214" s="89"/>
    </row>
    <row r="215" spans="1:18" ht="15" hidden="1">
      <c r="A215" s="89"/>
      <c r="B215" s="89"/>
      <c r="C215" s="89"/>
      <c r="D215" s="89"/>
      <c r="E215" s="89"/>
      <c r="F215" s="89"/>
      <c r="G215" s="89"/>
      <c r="H215" s="89"/>
      <c r="I215" s="89"/>
      <c r="J215" s="89"/>
      <c r="K215" s="89"/>
      <c r="L215" s="89"/>
      <c r="M215" s="89"/>
      <c r="N215" s="89"/>
      <c r="O215" s="89"/>
      <c r="P215" s="89"/>
      <c r="Q215" s="89"/>
      <c r="R215" s="89"/>
    </row>
    <row r="216" spans="1:18" ht="15" hidden="1">
      <c r="A216" s="89"/>
      <c r="B216" s="89"/>
      <c r="C216" s="89"/>
      <c r="D216" s="89"/>
      <c r="E216" s="89"/>
      <c r="F216" s="89"/>
      <c r="G216" s="89"/>
      <c r="H216" s="89"/>
      <c r="I216" s="89"/>
      <c r="J216" s="89"/>
      <c r="K216" s="89"/>
      <c r="L216" s="89"/>
      <c r="M216" s="89"/>
      <c r="N216" s="89"/>
      <c r="O216" s="89"/>
      <c r="P216" s="89"/>
      <c r="Q216" s="89"/>
      <c r="R216" s="89"/>
    </row>
    <row r="217" spans="1:18" ht="15" hidden="1">
      <c r="A217" s="89"/>
      <c r="B217" s="89"/>
      <c r="C217" s="89"/>
      <c r="D217" s="89"/>
      <c r="E217" s="89"/>
      <c r="F217" s="89"/>
      <c r="G217" s="89"/>
      <c r="H217" s="89"/>
      <c r="I217" s="89"/>
      <c r="J217" s="89"/>
      <c r="K217" s="89"/>
      <c r="L217" s="89"/>
      <c r="M217" s="89"/>
      <c r="N217" s="89"/>
      <c r="O217" s="89"/>
      <c r="P217" s="89"/>
      <c r="Q217" s="89"/>
      <c r="R217" s="89"/>
    </row>
    <row r="218" spans="1:18" ht="15" hidden="1">
      <c r="A218" s="89"/>
      <c r="B218" s="89"/>
      <c r="C218" s="89"/>
      <c r="D218" s="89"/>
      <c r="E218" s="89"/>
      <c r="F218" s="89"/>
      <c r="G218" s="89"/>
      <c r="H218" s="89"/>
      <c r="I218" s="89"/>
      <c r="J218" s="89"/>
      <c r="K218" s="89"/>
      <c r="L218" s="89"/>
      <c r="M218" s="89"/>
      <c r="N218" s="89"/>
      <c r="O218" s="89"/>
      <c r="P218" s="89"/>
      <c r="Q218" s="89"/>
      <c r="R218" s="89"/>
    </row>
    <row r="219" spans="1:18" ht="15" hidden="1">
      <c r="A219" s="89"/>
      <c r="B219" s="89"/>
      <c r="C219" s="89"/>
      <c r="D219" s="89"/>
      <c r="E219" s="89"/>
      <c r="F219" s="89"/>
      <c r="G219" s="89"/>
      <c r="H219" s="89"/>
      <c r="I219" s="89"/>
      <c r="J219" s="89"/>
      <c r="K219" s="89"/>
      <c r="L219" s="89"/>
      <c r="M219" s="89"/>
      <c r="N219" s="89"/>
      <c r="O219" s="89"/>
      <c r="P219" s="89"/>
      <c r="Q219" s="89"/>
      <c r="R219" s="89"/>
    </row>
    <row r="220" spans="1:18" ht="15" hidden="1">
      <c r="A220" s="89"/>
      <c r="B220" s="89"/>
      <c r="C220" s="89"/>
      <c r="D220" s="89"/>
      <c r="E220" s="89"/>
      <c r="F220" s="89"/>
      <c r="G220" s="89"/>
      <c r="H220" s="89"/>
      <c r="I220" s="89"/>
      <c r="J220" s="89"/>
      <c r="K220" s="89"/>
      <c r="L220" s="89"/>
      <c r="M220" s="89"/>
      <c r="N220" s="89"/>
      <c r="O220" s="89"/>
      <c r="P220" s="89"/>
      <c r="Q220" s="89"/>
      <c r="R220" s="89"/>
    </row>
    <row r="221" spans="1:18" ht="15" hidden="1">
      <c r="A221" s="89"/>
      <c r="B221" s="89"/>
      <c r="C221" s="89"/>
      <c r="D221" s="89"/>
      <c r="E221" s="89"/>
      <c r="F221" s="89"/>
      <c r="G221" s="89"/>
      <c r="H221" s="89"/>
      <c r="I221" s="89"/>
      <c r="J221" s="89"/>
      <c r="K221" s="89"/>
      <c r="L221" s="89"/>
      <c r="M221" s="89"/>
      <c r="N221" s="89"/>
      <c r="O221" s="89"/>
      <c r="P221" s="89"/>
      <c r="Q221" s="89"/>
      <c r="R221" s="89"/>
    </row>
    <row r="222" spans="1:18" ht="15" hidden="1">
      <c r="A222" s="89"/>
      <c r="B222" s="89"/>
      <c r="C222" s="89"/>
      <c r="D222" s="89"/>
      <c r="E222" s="89"/>
      <c r="F222" s="89"/>
      <c r="G222" s="89"/>
      <c r="H222" s="89"/>
      <c r="I222" s="89"/>
      <c r="J222" s="89"/>
      <c r="K222" s="89"/>
      <c r="L222" s="89"/>
      <c r="M222" s="89"/>
      <c r="N222" s="89"/>
      <c r="O222" s="89"/>
      <c r="P222" s="89"/>
      <c r="Q222" s="89"/>
      <c r="R222" s="89"/>
    </row>
    <row r="223" spans="1:18" ht="15" hidden="1">
      <c r="A223" s="89"/>
      <c r="B223" s="89"/>
      <c r="C223" s="89"/>
      <c r="D223" s="89"/>
      <c r="E223" s="89"/>
      <c r="F223" s="89"/>
      <c r="G223" s="89"/>
      <c r="H223" s="89"/>
      <c r="I223" s="89"/>
      <c r="J223" s="89"/>
      <c r="K223" s="89"/>
      <c r="L223" s="89"/>
      <c r="M223" s="89"/>
      <c r="N223" s="89"/>
      <c r="O223" s="89"/>
      <c r="P223" s="89"/>
      <c r="Q223" s="89"/>
      <c r="R223" s="89"/>
    </row>
    <row r="224" spans="1:18" ht="15" hidden="1">
      <c r="A224" s="89"/>
      <c r="B224" s="89"/>
      <c r="C224" s="89"/>
      <c r="D224" s="89"/>
      <c r="E224" s="89"/>
      <c r="F224" s="89"/>
      <c r="G224" s="89"/>
      <c r="H224" s="89"/>
      <c r="I224" s="89"/>
      <c r="J224" s="89"/>
      <c r="K224" s="89"/>
      <c r="L224" s="89"/>
      <c r="M224" s="89"/>
      <c r="N224" s="89"/>
      <c r="O224" s="89"/>
      <c r="P224" s="89"/>
      <c r="Q224" s="89"/>
      <c r="R224" s="89"/>
    </row>
    <row r="225" spans="1:18" ht="15" hidden="1">
      <c r="A225" s="89"/>
      <c r="B225" s="89"/>
      <c r="C225" s="89"/>
      <c r="D225" s="89"/>
      <c r="E225" s="89"/>
      <c r="F225" s="89"/>
      <c r="G225" s="89"/>
      <c r="H225" s="89"/>
      <c r="I225" s="89"/>
      <c r="J225" s="89"/>
      <c r="K225" s="89"/>
      <c r="L225" s="89"/>
      <c r="M225" s="89"/>
      <c r="N225" s="89"/>
      <c r="O225" s="89"/>
      <c r="P225" s="89"/>
      <c r="Q225" s="89"/>
      <c r="R225" s="89"/>
    </row>
    <row r="226" spans="1:18" ht="15" hidden="1">
      <c r="A226" s="89"/>
      <c r="B226" s="89"/>
      <c r="C226" s="89"/>
      <c r="D226" s="89"/>
      <c r="E226" s="89"/>
      <c r="F226" s="89"/>
      <c r="G226" s="89"/>
      <c r="H226" s="89"/>
      <c r="I226" s="89"/>
      <c r="J226" s="89"/>
      <c r="K226" s="89"/>
      <c r="L226" s="89"/>
      <c r="M226" s="89"/>
      <c r="N226" s="89"/>
      <c r="O226" s="89"/>
      <c r="P226" s="89"/>
      <c r="Q226" s="89"/>
      <c r="R226" s="89"/>
    </row>
    <row r="227" spans="1:18" ht="15" hidden="1">
      <c r="A227" s="89"/>
      <c r="B227" s="89"/>
      <c r="C227" s="89"/>
      <c r="D227" s="89"/>
      <c r="E227" s="89"/>
      <c r="F227" s="89"/>
      <c r="G227" s="89"/>
      <c r="H227" s="89"/>
      <c r="I227" s="89"/>
      <c r="J227" s="89"/>
      <c r="K227" s="89"/>
      <c r="L227" s="89"/>
      <c r="M227" s="89"/>
      <c r="N227" s="89"/>
      <c r="O227" s="89"/>
      <c r="P227" s="89"/>
      <c r="Q227" s="89"/>
      <c r="R227" s="89"/>
    </row>
    <row r="228" spans="1:18" ht="15" hidden="1">
      <c r="A228" s="89"/>
      <c r="B228" s="89"/>
      <c r="C228" s="89"/>
      <c r="D228" s="89"/>
      <c r="E228" s="89"/>
      <c r="F228" s="89"/>
      <c r="G228" s="89"/>
      <c r="H228" s="89"/>
      <c r="I228" s="89"/>
      <c r="J228" s="89"/>
      <c r="K228" s="89"/>
      <c r="L228" s="89"/>
      <c r="M228" s="89"/>
      <c r="N228" s="89"/>
      <c r="O228" s="89"/>
      <c r="P228" s="89"/>
      <c r="Q228" s="89"/>
      <c r="R228" s="89"/>
    </row>
    <row r="229" spans="1:18" ht="15" hidden="1">
      <c r="A229" s="89"/>
      <c r="B229" s="89"/>
      <c r="C229" s="89"/>
      <c r="D229" s="89"/>
      <c r="E229" s="89"/>
      <c r="F229" s="89"/>
      <c r="G229" s="89"/>
      <c r="H229" s="89"/>
      <c r="I229" s="89"/>
      <c r="J229" s="89"/>
      <c r="K229" s="89"/>
      <c r="L229" s="89"/>
      <c r="M229" s="89"/>
      <c r="N229" s="89"/>
      <c r="O229" s="89"/>
      <c r="P229" s="89"/>
      <c r="Q229" s="89"/>
      <c r="R229" s="89"/>
    </row>
    <row r="230" spans="1:18" ht="15" hidden="1">
      <c r="A230" s="89"/>
      <c r="B230" s="89"/>
      <c r="C230" s="89"/>
      <c r="D230" s="89"/>
      <c r="E230" s="89"/>
      <c r="F230" s="89"/>
      <c r="G230" s="89"/>
      <c r="H230" s="89"/>
      <c r="I230" s="89"/>
      <c r="J230" s="89"/>
      <c r="K230" s="89"/>
      <c r="L230" s="89"/>
      <c r="M230" s="89"/>
      <c r="N230" s="89"/>
      <c r="O230" s="89"/>
      <c r="P230" s="89"/>
      <c r="Q230" s="89"/>
      <c r="R230" s="89"/>
    </row>
    <row r="231" spans="1:18" ht="15" hidden="1">
      <c r="A231" s="89"/>
      <c r="B231" s="89"/>
      <c r="C231" s="89"/>
      <c r="D231" s="89"/>
      <c r="E231" s="89"/>
      <c r="F231" s="89"/>
      <c r="G231" s="89"/>
      <c r="H231" s="89"/>
      <c r="I231" s="89"/>
      <c r="J231" s="89"/>
      <c r="K231" s="89"/>
      <c r="L231" s="89"/>
      <c r="M231" s="89"/>
      <c r="N231" s="89"/>
      <c r="O231" s="89"/>
      <c r="P231" s="89"/>
      <c r="Q231" s="89"/>
      <c r="R231" s="89"/>
    </row>
    <row r="232" spans="1:18" ht="15" hidden="1">
      <c r="A232" s="89"/>
      <c r="B232" s="89"/>
      <c r="C232" s="89"/>
      <c r="D232" s="89"/>
      <c r="E232" s="89"/>
      <c r="F232" s="89"/>
      <c r="G232" s="89"/>
      <c r="H232" s="89"/>
      <c r="I232" s="89"/>
      <c r="J232" s="89"/>
      <c r="K232" s="89"/>
      <c r="L232" s="89"/>
      <c r="M232" s="89"/>
      <c r="N232" s="89"/>
      <c r="O232" s="89"/>
      <c r="P232" s="89"/>
      <c r="Q232" s="89"/>
      <c r="R232" s="89"/>
    </row>
    <row r="233" spans="1:18" ht="15" hidden="1">
      <c r="A233" s="89"/>
      <c r="B233" s="89"/>
      <c r="C233" s="89"/>
      <c r="D233" s="89"/>
      <c r="E233" s="89"/>
      <c r="F233" s="89"/>
      <c r="G233" s="89"/>
      <c r="H233" s="89"/>
      <c r="I233" s="89"/>
      <c r="J233" s="89"/>
      <c r="K233" s="89"/>
      <c r="L233" s="89"/>
      <c r="M233" s="89"/>
      <c r="N233" s="89"/>
      <c r="O233" s="89"/>
      <c r="P233" s="89"/>
      <c r="Q233" s="89"/>
      <c r="R233" s="89"/>
    </row>
    <row r="234" spans="1:18" ht="15" hidden="1">
      <c r="A234" s="89"/>
      <c r="B234" s="89"/>
      <c r="C234" s="89"/>
      <c r="D234" s="89"/>
      <c r="E234" s="89"/>
      <c r="F234" s="89"/>
      <c r="G234" s="89"/>
      <c r="H234" s="89"/>
      <c r="I234" s="89"/>
      <c r="J234" s="89"/>
      <c r="K234" s="89"/>
      <c r="L234" s="89"/>
      <c r="M234" s="89"/>
      <c r="N234" s="89"/>
      <c r="O234" s="89"/>
      <c r="P234" s="89"/>
      <c r="Q234" s="89"/>
      <c r="R234" s="89"/>
    </row>
    <row r="235" spans="1:18" ht="15" hidden="1">
      <c r="A235" s="89"/>
      <c r="B235" s="89"/>
      <c r="C235" s="89"/>
      <c r="D235" s="89"/>
      <c r="E235" s="89"/>
      <c r="F235" s="89"/>
      <c r="G235" s="89"/>
      <c r="H235" s="89"/>
      <c r="I235" s="89"/>
      <c r="J235" s="89"/>
      <c r="K235" s="89"/>
      <c r="L235" s="89"/>
      <c r="M235" s="89"/>
      <c r="N235" s="89"/>
      <c r="O235" s="89"/>
      <c r="P235" s="89"/>
      <c r="Q235" s="89"/>
      <c r="R235" s="89"/>
    </row>
    <row r="236" spans="1:18" ht="15" hidden="1">
      <c r="A236" s="89"/>
      <c r="B236" s="89"/>
      <c r="C236" s="89"/>
      <c r="D236" s="89"/>
      <c r="E236" s="89"/>
      <c r="F236" s="89"/>
      <c r="G236" s="89"/>
      <c r="H236" s="89"/>
      <c r="I236" s="89"/>
      <c r="J236" s="89"/>
      <c r="K236" s="89"/>
      <c r="L236" s="89"/>
      <c r="M236" s="89"/>
      <c r="N236" s="89"/>
      <c r="O236" s="89"/>
      <c r="P236" s="89"/>
      <c r="Q236" s="89"/>
      <c r="R236" s="89"/>
    </row>
    <row r="237" spans="1:18" ht="15" hidden="1">
      <c r="A237" s="89"/>
      <c r="B237" s="89"/>
      <c r="C237" s="89"/>
      <c r="D237" s="89"/>
      <c r="E237" s="89"/>
      <c r="F237" s="89"/>
      <c r="G237" s="89"/>
      <c r="H237" s="89"/>
      <c r="I237" s="89"/>
      <c r="J237" s="89"/>
      <c r="K237" s="89"/>
      <c r="L237" s="89"/>
      <c r="M237" s="89"/>
      <c r="N237" s="89"/>
      <c r="O237" s="89"/>
      <c r="P237" s="89"/>
      <c r="Q237" s="89"/>
      <c r="R237" s="89"/>
    </row>
    <row r="238" spans="1:18" ht="15" hidden="1">
      <c r="A238" s="89"/>
      <c r="B238" s="89"/>
      <c r="C238" s="89"/>
      <c r="D238" s="89"/>
      <c r="E238" s="89"/>
      <c r="F238" s="89"/>
      <c r="G238" s="89"/>
      <c r="H238" s="89"/>
      <c r="I238" s="89"/>
      <c r="J238" s="89"/>
      <c r="K238" s="89"/>
      <c r="L238" s="89"/>
      <c r="M238" s="89"/>
      <c r="N238" s="89"/>
      <c r="O238" s="89"/>
      <c r="P238" s="89"/>
      <c r="Q238" s="89"/>
      <c r="R238" s="89"/>
    </row>
    <row r="239" spans="1:18" ht="15" hidden="1">
      <c r="A239" s="89"/>
      <c r="B239" s="89"/>
      <c r="C239" s="89"/>
      <c r="D239" s="89"/>
      <c r="E239" s="89"/>
      <c r="F239" s="89"/>
      <c r="G239" s="89"/>
      <c r="H239" s="89"/>
      <c r="I239" s="89"/>
      <c r="J239" s="89"/>
      <c r="K239" s="89"/>
      <c r="L239" s="89"/>
      <c r="M239" s="89"/>
      <c r="N239" s="89"/>
      <c r="O239" s="89"/>
      <c r="P239" s="89"/>
      <c r="Q239" s="89"/>
      <c r="R239" s="89"/>
    </row>
    <row r="240" spans="1:18" ht="15" hidden="1">
      <c r="A240" s="89"/>
      <c r="B240" s="89"/>
      <c r="C240" s="89"/>
      <c r="D240" s="89"/>
      <c r="E240" s="89"/>
      <c r="F240" s="89"/>
      <c r="G240" s="89"/>
      <c r="H240" s="89"/>
      <c r="I240" s="89"/>
      <c r="J240" s="89"/>
      <c r="K240" s="89"/>
      <c r="L240" s="89"/>
      <c r="M240" s="89"/>
      <c r="N240" s="89"/>
      <c r="O240" s="89"/>
      <c r="P240" s="89"/>
      <c r="Q240" s="89"/>
      <c r="R240" s="89"/>
    </row>
    <row r="241" spans="1:18" ht="15" hidden="1">
      <c r="A241" s="89"/>
      <c r="B241" s="89"/>
      <c r="C241" s="89"/>
      <c r="D241" s="89"/>
      <c r="E241" s="89"/>
      <c r="F241" s="89"/>
      <c r="G241" s="89"/>
      <c r="H241" s="89"/>
      <c r="I241" s="89"/>
      <c r="J241" s="89"/>
      <c r="K241" s="89"/>
      <c r="L241" s="89"/>
      <c r="M241" s="89"/>
      <c r="N241" s="89"/>
      <c r="O241" s="89"/>
      <c r="P241" s="89"/>
      <c r="Q241" s="89"/>
      <c r="R241" s="89"/>
    </row>
    <row r="242" spans="1:18" ht="15" hidden="1">
      <c r="A242" s="89"/>
      <c r="B242" s="89"/>
      <c r="C242" s="89"/>
      <c r="D242" s="89"/>
      <c r="E242" s="89"/>
      <c r="F242" s="89"/>
      <c r="G242" s="89"/>
      <c r="H242" s="89"/>
      <c r="I242" s="89"/>
      <c r="J242" s="89"/>
      <c r="K242" s="89"/>
      <c r="L242" s="89"/>
      <c r="M242" s="89"/>
      <c r="N242" s="89"/>
      <c r="O242" s="89"/>
      <c r="P242" s="89"/>
      <c r="Q242" s="89"/>
      <c r="R242" s="89"/>
    </row>
    <row r="243" spans="1:18" ht="15" hidden="1">
      <c r="A243" s="89"/>
      <c r="B243" s="89"/>
      <c r="C243" s="89"/>
      <c r="D243" s="89"/>
      <c r="E243" s="89"/>
      <c r="F243" s="89"/>
      <c r="G243" s="89"/>
      <c r="H243" s="89"/>
      <c r="I243" s="89"/>
      <c r="J243" s="89"/>
      <c r="K243" s="89"/>
      <c r="L243" s="89"/>
      <c r="M243" s="89"/>
      <c r="N243" s="89"/>
      <c r="O243" s="89"/>
      <c r="P243" s="89"/>
      <c r="Q243" s="89"/>
      <c r="R243" s="89"/>
    </row>
    <row r="244" spans="1:18" ht="15" hidden="1">
      <c r="A244" s="89"/>
      <c r="B244" s="89"/>
      <c r="C244" s="89"/>
      <c r="D244" s="89"/>
      <c r="E244" s="89"/>
      <c r="F244" s="89"/>
      <c r="G244" s="89"/>
      <c r="H244" s="89"/>
      <c r="I244" s="89"/>
      <c r="J244" s="89"/>
      <c r="K244" s="89"/>
      <c r="L244" s="89"/>
      <c r="M244" s="89"/>
      <c r="N244" s="89"/>
      <c r="O244" s="89"/>
      <c r="P244" s="89"/>
      <c r="Q244" s="89"/>
      <c r="R244" s="89"/>
    </row>
    <row r="245" spans="1:18" ht="15" hidden="1">
      <c r="A245" s="89"/>
      <c r="B245" s="89"/>
      <c r="C245" s="89"/>
      <c r="D245" s="89"/>
      <c r="E245" s="89"/>
      <c r="F245" s="89"/>
      <c r="G245" s="89"/>
      <c r="H245" s="89"/>
      <c r="I245" s="89"/>
      <c r="J245" s="89"/>
      <c r="K245" s="89"/>
      <c r="L245" s="89"/>
      <c r="M245" s="89"/>
      <c r="N245" s="89"/>
      <c r="O245" s="89"/>
      <c r="P245" s="89"/>
      <c r="Q245" s="89"/>
      <c r="R245" s="89"/>
    </row>
    <row r="246" spans="1:18" ht="15" hidden="1">
      <c r="A246" s="89"/>
      <c r="B246" s="89"/>
      <c r="C246" s="89"/>
      <c r="D246" s="89"/>
      <c r="E246" s="89"/>
      <c r="F246" s="89"/>
      <c r="G246" s="89"/>
      <c r="H246" s="89"/>
      <c r="I246" s="89"/>
      <c r="J246" s="89"/>
      <c r="K246" s="89"/>
      <c r="L246" s="89"/>
      <c r="M246" s="89"/>
      <c r="N246" s="89"/>
      <c r="O246" s="89"/>
      <c r="P246" s="89"/>
      <c r="Q246" s="89"/>
      <c r="R246" s="89"/>
    </row>
    <row r="247" spans="1:18" ht="15" hidden="1">
      <c r="A247" s="89"/>
      <c r="B247" s="89"/>
      <c r="C247" s="89"/>
      <c r="D247" s="89"/>
      <c r="E247" s="89"/>
      <c r="F247" s="89"/>
      <c r="G247" s="89"/>
      <c r="H247" s="89"/>
      <c r="I247" s="89"/>
      <c r="J247" s="89"/>
      <c r="K247" s="89"/>
      <c r="L247" s="89"/>
      <c r="M247" s="89"/>
      <c r="N247" s="89"/>
      <c r="O247" s="89"/>
      <c r="P247" s="89"/>
      <c r="Q247" s="89"/>
      <c r="R247" s="89"/>
    </row>
    <row r="248" spans="1:18" ht="15" hidden="1">
      <c r="A248" s="89"/>
      <c r="B248" s="89"/>
      <c r="C248" s="89"/>
      <c r="D248" s="89"/>
      <c r="E248" s="89"/>
      <c r="F248" s="89"/>
      <c r="G248" s="89"/>
      <c r="H248" s="89"/>
      <c r="I248" s="89"/>
      <c r="J248" s="89"/>
      <c r="K248" s="89"/>
      <c r="L248" s="89"/>
      <c r="M248" s="89"/>
      <c r="N248" s="89"/>
      <c r="O248" s="89"/>
      <c r="P248" s="89"/>
      <c r="Q248" s="89"/>
      <c r="R248" s="89"/>
    </row>
    <row r="249" spans="1:18" ht="15" hidden="1">
      <c r="A249" s="89"/>
      <c r="B249" s="89"/>
      <c r="C249" s="89"/>
      <c r="D249" s="89"/>
      <c r="E249" s="89"/>
      <c r="F249" s="89"/>
      <c r="G249" s="89"/>
      <c r="H249" s="89"/>
      <c r="I249" s="89"/>
      <c r="J249" s="89"/>
      <c r="K249" s="89"/>
      <c r="L249" s="89"/>
      <c r="M249" s="89"/>
      <c r="N249" s="89"/>
      <c r="O249" s="89"/>
      <c r="P249" s="89"/>
      <c r="Q249" s="89"/>
      <c r="R249" s="89"/>
    </row>
    <row r="250" spans="1:18" ht="15" hidden="1">
      <c r="A250" s="89"/>
      <c r="B250" s="89"/>
      <c r="C250" s="89"/>
      <c r="D250" s="89"/>
      <c r="E250" s="89"/>
      <c r="F250" s="89"/>
      <c r="G250" s="89"/>
      <c r="H250" s="89"/>
      <c r="I250" s="89"/>
      <c r="J250" s="89"/>
      <c r="K250" s="89"/>
      <c r="L250" s="89"/>
      <c r="M250" s="89"/>
      <c r="N250" s="89"/>
      <c r="O250" s="89"/>
      <c r="P250" s="89"/>
      <c r="Q250" s="89"/>
      <c r="R250" s="89"/>
    </row>
    <row r="251" spans="1:18" ht="15" hidden="1">
      <c r="A251" s="89"/>
      <c r="B251" s="89"/>
      <c r="C251" s="89"/>
      <c r="D251" s="89"/>
      <c r="E251" s="89"/>
      <c r="F251" s="89"/>
      <c r="G251" s="89"/>
      <c r="H251" s="89"/>
      <c r="I251" s="89"/>
      <c r="J251" s="89"/>
      <c r="K251" s="89"/>
      <c r="L251" s="89"/>
      <c r="M251" s="89"/>
      <c r="N251" s="89"/>
      <c r="O251" s="89"/>
      <c r="P251" s="89"/>
      <c r="Q251" s="89"/>
      <c r="R251" s="89"/>
    </row>
    <row r="252" spans="1:18" ht="15" hidden="1">
      <c r="A252" s="89"/>
      <c r="B252" s="89"/>
      <c r="C252" s="89"/>
      <c r="D252" s="89"/>
      <c r="E252" s="89"/>
      <c r="F252" s="89"/>
      <c r="G252" s="89"/>
      <c r="H252" s="89"/>
      <c r="I252" s="89"/>
      <c r="J252" s="89"/>
      <c r="K252" s="89"/>
      <c r="L252" s="89"/>
      <c r="M252" s="89"/>
      <c r="N252" s="89"/>
      <c r="O252" s="89"/>
      <c r="P252" s="89"/>
      <c r="Q252" s="89"/>
      <c r="R252" s="89"/>
    </row>
    <row r="253" spans="1:18" ht="15" hidden="1">
      <c r="A253" s="89"/>
      <c r="B253" s="89"/>
      <c r="C253" s="89"/>
      <c r="D253" s="89"/>
      <c r="E253" s="89"/>
      <c r="F253" s="89"/>
      <c r="G253" s="89"/>
      <c r="H253" s="89"/>
      <c r="I253" s="89"/>
      <c r="J253" s="89"/>
      <c r="K253" s="89"/>
      <c r="L253" s="89"/>
      <c r="M253" s="89"/>
      <c r="N253" s="89"/>
      <c r="O253" s="89"/>
      <c r="P253" s="89"/>
      <c r="Q253" s="89"/>
      <c r="R253" s="89"/>
    </row>
    <row r="254" spans="1:18" ht="15" hidden="1">
      <c r="A254" s="89"/>
      <c r="B254" s="89"/>
      <c r="C254" s="89"/>
      <c r="D254" s="89"/>
      <c r="E254" s="89"/>
      <c r="F254" s="89"/>
      <c r="G254" s="89"/>
      <c r="H254" s="89"/>
      <c r="I254" s="89"/>
      <c r="J254" s="89"/>
      <c r="K254" s="89"/>
      <c r="L254" s="89"/>
      <c r="M254" s="89"/>
      <c r="N254" s="89"/>
      <c r="O254" s="89"/>
      <c r="P254" s="89"/>
      <c r="Q254" s="89"/>
      <c r="R254" s="89"/>
    </row>
    <row r="255" spans="1:18" ht="15" hidden="1">
      <c r="A255" s="89"/>
      <c r="B255" s="89"/>
      <c r="C255" s="89"/>
      <c r="D255" s="89"/>
      <c r="E255" s="89"/>
      <c r="F255" s="89"/>
      <c r="G255" s="89"/>
      <c r="H255" s="89"/>
      <c r="I255" s="89"/>
      <c r="J255" s="89"/>
      <c r="K255" s="89"/>
      <c r="L255" s="89"/>
      <c r="M255" s="89"/>
      <c r="N255" s="89"/>
      <c r="O255" s="89"/>
      <c r="P255" s="89"/>
      <c r="Q255" s="89"/>
      <c r="R255" s="89"/>
    </row>
    <row r="256" spans="1:18" ht="15" hidden="1">
      <c r="A256" s="89"/>
      <c r="B256" s="89"/>
      <c r="C256" s="89"/>
      <c r="D256" s="89"/>
      <c r="E256" s="89"/>
      <c r="F256" s="89"/>
      <c r="G256" s="89"/>
      <c r="H256" s="89"/>
      <c r="I256" s="89"/>
      <c r="J256" s="89"/>
      <c r="K256" s="89"/>
      <c r="L256" s="89"/>
      <c r="M256" s="89"/>
      <c r="N256" s="89"/>
      <c r="O256" s="89"/>
      <c r="P256" s="89"/>
      <c r="Q256" s="89"/>
      <c r="R256" s="89"/>
    </row>
    <row r="257" spans="1:18" ht="15" hidden="1">
      <c r="A257" s="89"/>
      <c r="B257" s="89"/>
      <c r="C257" s="89"/>
      <c r="D257" s="89"/>
      <c r="E257" s="89"/>
      <c r="F257" s="89"/>
      <c r="G257" s="89"/>
      <c r="H257" s="89"/>
      <c r="I257" s="89"/>
      <c r="J257" s="89"/>
      <c r="K257" s="89"/>
      <c r="L257" s="89"/>
      <c r="M257" s="89"/>
      <c r="N257" s="89"/>
      <c r="O257" s="89"/>
      <c r="P257" s="89"/>
      <c r="Q257" s="89"/>
      <c r="R257" s="89"/>
    </row>
    <row r="258" spans="1:18" ht="15" hidden="1">
      <c r="A258" s="89"/>
      <c r="B258" s="89"/>
      <c r="C258" s="89"/>
      <c r="D258" s="89"/>
      <c r="E258" s="89"/>
      <c r="F258" s="89"/>
      <c r="G258" s="89"/>
      <c r="H258" s="89"/>
      <c r="I258" s="89"/>
      <c r="J258" s="89"/>
      <c r="K258" s="89"/>
      <c r="L258" s="89"/>
      <c r="M258" s="89"/>
      <c r="N258" s="89"/>
      <c r="O258" s="89"/>
      <c r="P258" s="89"/>
      <c r="Q258" s="89"/>
      <c r="R258" s="89"/>
    </row>
    <row r="259" spans="1:18" ht="15" hidden="1">
      <c r="A259" s="89"/>
      <c r="B259" s="89"/>
      <c r="C259" s="89"/>
      <c r="D259" s="89"/>
      <c r="E259" s="89"/>
      <c r="F259" s="89"/>
      <c r="G259" s="89"/>
      <c r="H259" s="89"/>
      <c r="I259" s="89"/>
      <c r="J259" s="89"/>
      <c r="K259" s="89"/>
      <c r="L259" s="89"/>
      <c r="M259" s="89"/>
      <c r="N259" s="89"/>
      <c r="O259" s="89"/>
      <c r="P259" s="89"/>
      <c r="Q259" s="89"/>
      <c r="R259" s="89"/>
    </row>
    <row r="260" spans="1:18" ht="15" hidden="1">
      <c r="A260" s="89"/>
      <c r="B260" s="89"/>
      <c r="C260" s="89"/>
      <c r="D260" s="89"/>
      <c r="E260" s="89"/>
      <c r="F260" s="89"/>
      <c r="G260" s="89"/>
      <c r="H260" s="89"/>
      <c r="I260" s="89"/>
      <c r="J260" s="89"/>
      <c r="K260" s="89"/>
      <c r="L260" s="89"/>
      <c r="M260" s="89"/>
      <c r="N260" s="89"/>
      <c r="O260" s="89"/>
      <c r="P260" s="89"/>
      <c r="Q260" s="89"/>
      <c r="R260" s="89"/>
    </row>
    <row r="261" spans="1:18" ht="15" hidden="1">
      <c r="A261" s="89"/>
      <c r="B261" s="89"/>
      <c r="C261" s="89"/>
      <c r="D261" s="89"/>
      <c r="E261" s="89"/>
      <c r="F261" s="89"/>
      <c r="G261" s="89"/>
      <c r="H261" s="89"/>
      <c r="I261" s="89"/>
      <c r="J261" s="89"/>
      <c r="K261" s="89"/>
      <c r="L261" s="89"/>
      <c r="M261" s="89"/>
      <c r="N261" s="89"/>
      <c r="O261" s="89"/>
      <c r="P261" s="89"/>
      <c r="Q261" s="89"/>
      <c r="R261" s="89"/>
    </row>
    <row r="262" spans="1:18" ht="15" hidden="1">
      <c r="A262" s="89"/>
      <c r="B262" s="89"/>
      <c r="C262" s="89"/>
      <c r="D262" s="89"/>
      <c r="E262" s="89"/>
      <c r="F262" s="89"/>
      <c r="G262" s="89"/>
      <c r="H262" s="89"/>
      <c r="I262" s="89"/>
      <c r="J262" s="89"/>
      <c r="K262" s="89"/>
      <c r="L262" s="89"/>
      <c r="M262" s="89"/>
      <c r="N262" s="89"/>
      <c r="O262" s="89"/>
      <c r="P262" s="89"/>
      <c r="Q262" s="89"/>
      <c r="R262" s="89"/>
    </row>
    <row r="263" spans="1:18" ht="15" hidden="1">
      <c r="A263" s="89"/>
      <c r="B263" s="89"/>
      <c r="C263" s="89"/>
      <c r="D263" s="89"/>
      <c r="E263" s="89"/>
      <c r="F263" s="89"/>
      <c r="G263" s="89"/>
      <c r="H263" s="89"/>
      <c r="I263" s="89"/>
      <c r="J263" s="89"/>
      <c r="K263" s="89"/>
      <c r="L263" s="89"/>
      <c r="M263" s="89"/>
      <c r="N263" s="89"/>
      <c r="O263" s="89"/>
      <c r="P263" s="89"/>
      <c r="Q263" s="89"/>
      <c r="R263" s="89"/>
    </row>
    <row r="264" spans="1:18" ht="15" hidden="1">
      <c r="A264" s="89"/>
      <c r="B264" s="89"/>
      <c r="C264" s="89"/>
      <c r="D264" s="89"/>
      <c r="E264" s="89"/>
      <c r="F264" s="89"/>
      <c r="G264" s="89"/>
      <c r="H264" s="89"/>
      <c r="I264" s="89"/>
      <c r="J264" s="89"/>
      <c r="K264" s="89"/>
      <c r="L264" s="89"/>
      <c r="M264" s="89"/>
      <c r="N264" s="89"/>
      <c r="O264" s="89"/>
      <c r="P264" s="89"/>
      <c r="Q264" s="89"/>
      <c r="R264" s="89"/>
    </row>
    <row r="265" spans="1:18" ht="15" hidden="1">
      <c r="A265" s="89"/>
      <c r="B265" s="89"/>
      <c r="C265" s="89"/>
      <c r="D265" s="89"/>
      <c r="E265" s="89"/>
      <c r="F265" s="89"/>
      <c r="G265" s="89"/>
      <c r="H265" s="89"/>
      <c r="I265" s="89"/>
      <c r="J265" s="89"/>
      <c r="K265" s="89"/>
      <c r="L265" s="89"/>
      <c r="M265" s="89"/>
      <c r="N265" s="89"/>
      <c r="O265" s="89"/>
      <c r="P265" s="89"/>
      <c r="Q265" s="89"/>
      <c r="R265" s="89"/>
    </row>
  </sheetData>
  <sheetProtection algorithmName="SHA-512" hashValue="bF/0aP/mMj9sOFWRtK3zs94rlb/OvMg2237s38Pr7jQ7ejLxUgNgqLJDVPgfClFhlojx3t6vAd2Lo0ViLtl95A==" saltValue="m0kx7rmdKo8r/10I7+356Q==" spinCount="100000" sheet="1" objects="1" scenarios="1" selectLockedCells="1"/>
  <mergeCells count="7">
    <mergeCell ref="C37:K40"/>
    <mergeCell ref="C8:P10"/>
    <mergeCell ref="C11:P11"/>
    <mergeCell ref="C13:P15"/>
    <mergeCell ref="C28:P29"/>
    <mergeCell ref="C35:K36"/>
    <mergeCell ref="N35:O35"/>
  </mergeCells>
  <pageMargins left="0.7" right="0.7" top="0.75" bottom="0.75" header="0.3" footer="0.3"/>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BFF0-E075-4526-BAD6-E25929F55486}">
  <sheetPr>
    <tabColor rgb="FF0070C0"/>
    <pageSetUpPr fitToPage="1"/>
  </sheetPr>
  <dimension ref="A1:AD76"/>
  <sheetViews>
    <sheetView showGridLines="0" showRowColHeaders="0" tabSelected="1" zoomScaleNormal="100" workbookViewId="0">
      <selection activeCell="E11" sqref="E11"/>
    </sheetView>
  </sheetViews>
  <sheetFormatPr baseColWidth="10" defaultColWidth="11.42578125" defaultRowHeight="15"/>
  <cols>
    <col min="1" max="1" width="1.28515625" customWidth="1"/>
    <col min="2" max="2" width="18.5703125" customWidth="1"/>
    <col min="3" max="3" width="51.140625" customWidth="1"/>
    <col min="4" max="4" width="11.42578125" customWidth="1"/>
    <col min="5" max="5" width="10.140625" customWidth="1"/>
    <col min="6" max="7" width="5.140625" customWidth="1"/>
    <col min="8" max="8" width="13.140625" customWidth="1"/>
    <col min="9" max="9" width="8.7109375" customWidth="1"/>
    <col min="10" max="10" width="3.85546875" customWidth="1"/>
    <col min="11" max="11" width="12" customWidth="1"/>
    <col min="12" max="12" width="3.7109375" customWidth="1"/>
    <col min="13" max="13" width="3.140625" customWidth="1"/>
    <col min="15" max="15" width="12.42578125" customWidth="1"/>
    <col min="16" max="16" width="16" customWidth="1"/>
    <col min="17" max="17" width="11.42578125" customWidth="1"/>
    <col min="18" max="18" width="0.7109375" customWidth="1"/>
    <col min="19" max="19" width="6.140625" customWidth="1"/>
    <col min="26" max="26" width="3.28515625" customWidth="1"/>
    <col min="27" max="27" width="6.42578125" customWidth="1"/>
    <col min="28" max="28" width="3.5703125" customWidth="1"/>
    <col min="29" max="29" width="11.5703125" hidden="1" customWidth="1"/>
    <col min="30" max="30" width="11.85546875" bestFit="1" customWidth="1"/>
    <col min="31" max="31" width="6.7109375" customWidth="1"/>
    <col min="32" max="32" width="5.5703125" customWidth="1"/>
  </cols>
  <sheetData>
    <row r="1" spans="1:22" ht="13.5" customHeight="1">
      <c r="A1" s="3"/>
      <c r="B1" s="3"/>
      <c r="C1" s="4"/>
      <c r="D1" s="4"/>
      <c r="E1" s="4"/>
      <c r="F1" s="4"/>
      <c r="G1" s="4"/>
      <c r="H1" s="4"/>
      <c r="I1" s="4"/>
      <c r="J1" s="4"/>
      <c r="K1" s="4"/>
      <c r="L1" s="4"/>
      <c r="M1" s="4"/>
      <c r="N1" s="4"/>
      <c r="O1" s="4"/>
      <c r="P1" s="4"/>
      <c r="Q1" s="3"/>
      <c r="R1" s="3"/>
      <c r="S1" s="3"/>
    </row>
    <row r="2" spans="1:22" ht="40.15" customHeight="1">
      <c r="A2" s="3"/>
      <c r="B2" s="3"/>
      <c r="C2" s="62" t="s">
        <v>4</v>
      </c>
      <c r="D2" s="5"/>
      <c r="E2" s="5"/>
      <c r="F2" s="3"/>
      <c r="G2" s="3"/>
      <c r="H2" s="3"/>
      <c r="I2" s="3"/>
      <c r="J2" s="3"/>
      <c r="K2" s="3"/>
      <c r="L2" s="3"/>
      <c r="M2" s="3"/>
      <c r="N2" s="3"/>
      <c r="O2" s="3"/>
      <c r="P2" s="3"/>
      <c r="Q2" s="3"/>
      <c r="R2" s="3"/>
      <c r="S2" s="3"/>
    </row>
    <row r="3" spans="1:22" ht="10.15" customHeight="1">
      <c r="A3" s="3"/>
      <c r="B3" s="3"/>
      <c r="C3" s="3"/>
      <c r="D3" s="6"/>
      <c r="E3" s="6"/>
      <c r="F3" s="6"/>
      <c r="G3" s="6"/>
      <c r="H3" s="7"/>
      <c r="I3" s="6"/>
      <c r="J3" s="6"/>
      <c r="K3" s="6"/>
      <c r="L3" s="6"/>
      <c r="M3" s="6"/>
      <c r="N3" s="8" t="s">
        <v>142</v>
      </c>
      <c r="O3" s="7"/>
      <c r="P3" s="6"/>
      <c r="Q3" s="9" t="s">
        <v>152</v>
      </c>
      <c r="R3" s="9"/>
      <c r="S3" s="3"/>
    </row>
    <row r="4" spans="1:22" ht="3.95" customHeight="1">
      <c r="A4" s="10"/>
      <c r="B4" s="10"/>
      <c r="C4" s="10"/>
      <c r="D4" s="10"/>
      <c r="E4" s="10"/>
      <c r="F4" s="10"/>
      <c r="G4" s="10"/>
      <c r="H4" s="10"/>
      <c r="I4" s="10"/>
      <c r="J4" s="10"/>
      <c r="K4" s="10"/>
      <c r="L4" s="10"/>
      <c r="M4" s="10"/>
      <c r="N4" s="10"/>
      <c r="O4" s="10"/>
      <c r="P4" s="10"/>
      <c r="Q4" s="10"/>
      <c r="R4" s="10"/>
      <c r="S4" s="10"/>
    </row>
    <row r="5" spans="1:22" ht="5.25" customHeight="1">
      <c r="A5" s="11"/>
      <c r="B5" s="23"/>
      <c r="C5" s="11"/>
      <c r="D5" s="11"/>
      <c r="E5" s="11"/>
      <c r="F5" s="12"/>
      <c r="G5" s="12"/>
      <c r="H5" s="12"/>
      <c r="I5" s="11"/>
      <c r="J5" s="11"/>
      <c r="K5" s="11"/>
      <c r="L5" s="11"/>
      <c r="M5" s="11"/>
      <c r="N5" s="11"/>
      <c r="O5" s="11"/>
      <c r="P5" s="11"/>
      <c r="Q5" s="11"/>
      <c r="R5" s="11"/>
      <c r="S5" s="13"/>
    </row>
    <row r="6" spans="1:22" ht="33.75">
      <c r="A6" s="11"/>
      <c r="B6" s="248" t="s">
        <v>5</v>
      </c>
      <c r="C6" s="248"/>
      <c r="D6" s="248"/>
      <c r="E6" s="248"/>
      <c r="F6" s="248"/>
      <c r="G6" s="248"/>
      <c r="H6" s="248"/>
      <c r="I6" s="248"/>
      <c r="J6" s="248"/>
      <c r="K6" s="248"/>
      <c r="L6" s="248"/>
      <c r="M6" s="13"/>
      <c r="N6" s="13"/>
      <c r="O6" s="13"/>
      <c r="P6" s="13"/>
      <c r="Q6" s="13"/>
      <c r="R6" s="13"/>
      <c r="S6" s="13"/>
      <c r="T6" s="22"/>
      <c r="U6" s="22"/>
      <c r="V6" s="22"/>
    </row>
    <row r="7" spans="1:22" ht="48.4" customHeight="1">
      <c r="A7" s="11"/>
      <c r="B7" s="247" t="s">
        <v>124</v>
      </c>
      <c r="C7" s="247"/>
      <c r="D7" s="247"/>
      <c r="E7" s="247"/>
      <c r="F7" s="247"/>
      <c r="G7" s="247"/>
      <c r="H7" s="247"/>
      <c r="I7" s="247"/>
      <c r="J7" s="247"/>
      <c r="K7" s="247"/>
      <c r="L7" s="247"/>
      <c r="M7" s="247"/>
      <c r="N7" s="32"/>
      <c r="O7" s="32"/>
      <c r="P7" s="11"/>
      <c r="Q7" s="11"/>
      <c r="R7" s="11"/>
      <c r="S7" s="11"/>
    </row>
    <row r="8" spans="1:22" ht="30" customHeight="1">
      <c r="A8" s="11"/>
      <c r="B8" s="247"/>
      <c r="C8" s="247"/>
      <c r="D8" s="247"/>
      <c r="E8" s="247"/>
      <c r="F8" s="247"/>
      <c r="G8" s="247"/>
      <c r="H8" s="247"/>
      <c r="I8" s="247"/>
      <c r="J8" s="247"/>
      <c r="K8" s="247"/>
      <c r="L8" s="247"/>
      <c r="M8" s="247"/>
      <c r="N8" s="32"/>
      <c r="O8" s="32"/>
      <c r="P8" s="11"/>
      <c r="Q8" s="11"/>
      <c r="R8" s="11"/>
      <c r="S8" s="11"/>
    </row>
    <row r="9" spans="1:22" ht="4.1500000000000004" customHeight="1" thickBot="1">
      <c r="A9" s="11"/>
      <c r="B9" s="14"/>
      <c r="C9" s="14"/>
      <c r="D9" s="14"/>
      <c r="E9" s="14"/>
      <c r="F9" s="14"/>
      <c r="G9" s="14"/>
      <c r="H9" s="14"/>
      <c r="I9" s="14"/>
      <c r="J9" s="14"/>
      <c r="K9" s="14"/>
      <c r="L9" s="14"/>
      <c r="M9" s="14"/>
      <c r="N9" s="11"/>
      <c r="O9" s="11"/>
      <c r="P9" s="11"/>
      <c r="Q9" s="11"/>
      <c r="R9" s="11"/>
      <c r="S9" s="11"/>
    </row>
    <row r="10" spans="1:22" ht="4.5" customHeight="1" thickBot="1">
      <c r="A10" s="11"/>
      <c r="B10" s="256" t="s">
        <v>6</v>
      </c>
      <c r="C10" s="29"/>
      <c r="D10" s="29"/>
      <c r="E10" s="29"/>
      <c r="F10" s="29"/>
      <c r="G10" s="29"/>
      <c r="H10" s="29"/>
      <c r="I10" s="29"/>
      <c r="J10" s="29"/>
      <c r="K10" s="29"/>
      <c r="L10" s="29"/>
      <c r="M10" s="30"/>
      <c r="N10" s="11"/>
      <c r="O10" s="11"/>
      <c r="P10" s="11"/>
      <c r="Q10" s="11"/>
      <c r="R10" s="11"/>
      <c r="S10" s="11"/>
    </row>
    <row r="11" spans="1:22" ht="18" customHeight="1" thickTop="1" thickBot="1">
      <c r="A11" s="11"/>
      <c r="B11" s="257"/>
      <c r="C11" s="176" t="s">
        <v>7</v>
      </c>
      <c r="D11" s="20"/>
      <c r="E11" s="235">
        <v>1000</v>
      </c>
      <c r="F11" s="75" t="s">
        <v>8</v>
      </c>
      <c r="G11" s="75"/>
      <c r="H11" s="36"/>
      <c r="I11" s="36"/>
      <c r="J11" s="36"/>
      <c r="K11" s="36"/>
      <c r="L11" s="36"/>
      <c r="M11" s="26"/>
      <c r="N11" s="11"/>
      <c r="O11" s="11"/>
      <c r="P11" s="11"/>
      <c r="Q11" s="11"/>
      <c r="R11" s="11"/>
      <c r="S11" s="11"/>
    </row>
    <row r="12" spans="1:22" ht="4.9000000000000004" customHeight="1" thickTop="1">
      <c r="A12" s="11"/>
      <c r="B12" s="257"/>
      <c r="C12" s="176"/>
      <c r="D12" s="20"/>
      <c r="E12" s="171"/>
      <c r="F12" s="75"/>
      <c r="G12" s="75"/>
      <c r="H12" s="36"/>
      <c r="I12" s="36"/>
      <c r="J12" s="36"/>
      <c r="K12" s="36"/>
      <c r="L12" s="36"/>
      <c r="M12" s="26"/>
      <c r="N12" s="11"/>
      <c r="O12" s="11"/>
      <c r="P12" s="11"/>
      <c r="Q12" s="11"/>
      <c r="R12" s="11"/>
      <c r="S12" s="11"/>
      <c r="T12" s="1"/>
      <c r="U12" s="1"/>
    </row>
    <row r="13" spans="1:22" ht="4.9000000000000004" customHeight="1" thickBot="1">
      <c r="A13" s="11"/>
      <c r="B13" s="257"/>
      <c r="C13" s="176"/>
      <c r="D13" s="20"/>
      <c r="E13" s="171"/>
      <c r="F13" s="75"/>
      <c r="G13" s="75"/>
      <c r="H13" s="36"/>
      <c r="I13" s="36"/>
      <c r="J13" s="36"/>
      <c r="K13" s="36"/>
      <c r="L13" s="36"/>
      <c r="M13" s="26"/>
      <c r="N13" s="11"/>
      <c r="O13" s="11"/>
      <c r="P13" s="11"/>
      <c r="Q13" s="11"/>
      <c r="R13" s="11"/>
      <c r="S13" s="11"/>
    </row>
    <row r="14" spans="1:22" ht="15.4" customHeight="1" thickTop="1" thickBot="1">
      <c r="A14" s="11"/>
      <c r="B14" s="257"/>
      <c r="C14" s="176" t="s">
        <v>129</v>
      </c>
      <c r="D14" s="112" t="s">
        <v>9</v>
      </c>
      <c r="E14" s="235">
        <v>8000</v>
      </c>
      <c r="F14" s="75" t="s">
        <v>10</v>
      </c>
      <c r="G14" s="75"/>
      <c r="H14" s="77"/>
      <c r="I14" s="77"/>
      <c r="J14" s="77"/>
      <c r="K14" s="77"/>
      <c r="L14" s="77"/>
      <c r="M14" s="26"/>
      <c r="N14" s="11"/>
      <c r="O14" s="11"/>
      <c r="P14" s="11"/>
      <c r="Q14" s="11"/>
      <c r="R14" s="11"/>
      <c r="S14" s="11"/>
    </row>
    <row r="15" spans="1:22" ht="4.9000000000000004" customHeight="1" thickTop="1" thickBot="1">
      <c r="A15" s="11"/>
      <c r="B15" s="257"/>
      <c r="C15" s="176"/>
      <c r="D15" s="20"/>
      <c r="E15" s="171"/>
      <c r="F15" s="75"/>
      <c r="G15" s="75"/>
      <c r="H15" s="77"/>
      <c r="I15" s="77"/>
      <c r="J15" s="77"/>
      <c r="K15" s="77"/>
      <c r="L15" s="77"/>
      <c r="M15" s="26"/>
      <c r="N15" s="11"/>
      <c r="O15" s="11"/>
      <c r="P15" s="11"/>
      <c r="Q15" s="11"/>
      <c r="R15" s="11"/>
      <c r="S15" s="11"/>
    </row>
    <row r="16" spans="1:22" ht="20.25" thickTop="1" thickBot="1">
      <c r="A16" s="11"/>
      <c r="B16" s="257"/>
      <c r="C16" s="176" t="s">
        <v>11</v>
      </c>
      <c r="D16" s="112" t="s">
        <v>9</v>
      </c>
      <c r="E16" s="235">
        <v>9</v>
      </c>
      <c r="F16" s="75" t="s">
        <v>12</v>
      </c>
      <c r="G16" s="75"/>
      <c r="H16" s="77"/>
      <c r="I16" s="77"/>
      <c r="J16" s="77"/>
      <c r="K16" s="77"/>
      <c r="L16" s="77"/>
      <c r="M16" s="26"/>
      <c r="N16" s="11"/>
      <c r="O16" s="11"/>
      <c r="P16" s="11"/>
      <c r="Q16" s="11"/>
      <c r="R16" s="11"/>
      <c r="S16" s="11"/>
    </row>
    <row r="17" spans="1:20" ht="4.9000000000000004" customHeight="1" thickTop="1" thickBot="1">
      <c r="A17" s="11"/>
      <c r="B17" s="257"/>
      <c r="C17" s="176"/>
      <c r="D17" s="20"/>
      <c r="E17" s="171"/>
      <c r="F17" s="75"/>
      <c r="G17" s="75"/>
      <c r="H17" s="77"/>
      <c r="I17" s="77"/>
      <c r="J17" s="77"/>
      <c r="K17" s="77"/>
      <c r="L17" s="77"/>
      <c r="M17" s="26"/>
      <c r="N17" s="11"/>
      <c r="O17" s="11"/>
      <c r="P17" s="11"/>
      <c r="Q17" s="11"/>
      <c r="R17" s="11"/>
      <c r="S17" s="11"/>
    </row>
    <row r="18" spans="1:20" ht="20.25" thickTop="1" thickBot="1">
      <c r="A18" s="11"/>
      <c r="B18" s="257"/>
      <c r="C18" s="176" t="s">
        <v>13</v>
      </c>
      <c r="D18" s="112" t="s">
        <v>9</v>
      </c>
      <c r="E18" s="236">
        <v>5000</v>
      </c>
      <c r="F18" s="75" t="s">
        <v>12</v>
      </c>
      <c r="G18" s="75"/>
      <c r="H18" s="77"/>
      <c r="I18" s="77"/>
      <c r="J18" s="77"/>
      <c r="K18" s="77"/>
      <c r="L18" s="77"/>
      <c r="M18" s="26"/>
      <c r="N18" s="11"/>
      <c r="O18" s="11"/>
      <c r="P18" s="11"/>
      <c r="Q18" s="11"/>
      <c r="R18" s="11"/>
      <c r="S18" s="11"/>
    </row>
    <row r="19" spans="1:20" ht="8.25" customHeight="1" thickTop="1" thickBot="1">
      <c r="A19" s="11"/>
      <c r="B19" s="258"/>
      <c r="C19" s="177"/>
      <c r="D19" s="27"/>
      <c r="E19" s="172"/>
      <c r="F19" s="31"/>
      <c r="G19" s="31"/>
      <c r="H19" s="31"/>
      <c r="I19" s="31"/>
      <c r="J19" s="31"/>
      <c r="K19" s="31"/>
      <c r="L19" s="31"/>
      <c r="M19" s="28"/>
      <c r="N19" s="11"/>
      <c r="O19" s="11"/>
      <c r="P19" s="11"/>
      <c r="Q19" s="11"/>
      <c r="R19" s="11"/>
      <c r="S19" s="11"/>
    </row>
    <row r="20" spans="1:20" ht="19.149999999999999" customHeight="1">
      <c r="A20" s="11"/>
      <c r="B20" s="253" t="s">
        <v>151</v>
      </c>
      <c r="C20" s="173"/>
      <c r="D20" s="37"/>
      <c r="E20" s="173"/>
      <c r="F20" s="37"/>
      <c r="G20" s="37"/>
      <c r="H20" s="252" t="s">
        <v>14</v>
      </c>
      <c r="I20" s="252"/>
      <c r="J20" s="59"/>
      <c r="K20" s="252" t="s">
        <v>15</v>
      </c>
      <c r="L20" s="252"/>
      <c r="M20" s="38"/>
      <c r="N20" s="11"/>
      <c r="O20" s="11"/>
      <c r="P20" s="11"/>
      <c r="Q20" s="11"/>
      <c r="R20" s="11"/>
      <c r="S20" s="11"/>
    </row>
    <row r="21" spans="1:20" ht="15.75">
      <c r="A21" s="11"/>
      <c r="B21" s="254"/>
      <c r="C21" s="178" t="s">
        <v>16</v>
      </c>
      <c r="D21" s="39"/>
      <c r="E21" s="50"/>
      <c r="F21" s="39"/>
      <c r="G21" s="39"/>
      <c r="H21" s="33"/>
      <c r="I21" s="34"/>
      <c r="J21" s="34"/>
      <c r="K21" s="166"/>
      <c r="L21" s="34"/>
      <c r="M21" s="40"/>
      <c r="N21" s="11"/>
      <c r="O21" s="11"/>
      <c r="P21" s="11"/>
      <c r="Q21" s="11"/>
      <c r="R21" s="11"/>
      <c r="S21" s="11"/>
    </row>
    <row r="22" spans="1:20" ht="4.9000000000000004" customHeight="1" thickBot="1">
      <c r="A22" s="11"/>
      <c r="B22" s="254"/>
      <c r="C22" s="174"/>
      <c r="D22" s="39"/>
      <c r="E22" s="174"/>
      <c r="F22" s="39"/>
      <c r="G22" s="39"/>
      <c r="H22" s="33"/>
      <c r="I22" s="34"/>
      <c r="J22" s="34"/>
      <c r="K22" s="166"/>
      <c r="L22" s="34"/>
      <c r="M22" s="40"/>
      <c r="N22" s="11"/>
      <c r="O22" s="11"/>
      <c r="P22" s="11"/>
      <c r="Q22" s="11"/>
      <c r="R22" s="11"/>
      <c r="S22" s="11"/>
      <c r="T22" s="2"/>
    </row>
    <row r="23" spans="1:20" ht="18" customHeight="1" thickTop="1" thickBot="1">
      <c r="A23" s="11"/>
      <c r="B23" s="254"/>
      <c r="C23" s="174" t="s">
        <v>19</v>
      </c>
      <c r="D23" s="113" t="s">
        <v>9</v>
      </c>
      <c r="E23" s="237">
        <v>0.7</v>
      </c>
      <c r="F23" s="39"/>
      <c r="G23" s="39"/>
      <c r="H23" s="35">
        <f>E16*E23</f>
        <v>6.3</v>
      </c>
      <c r="I23" s="34" t="s">
        <v>17</v>
      </c>
      <c r="J23" s="34"/>
      <c r="K23" s="166">
        <f>H23*E11</f>
        <v>6300</v>
      </c>
      <c r="L23" s="34" t="s">
        <v>18</v>
      </c>
      <c r="M23" s="40"/>
      <c r="N23" s="11"/>
      <c r="O23" s="11"/>
      <c r="P23" s="11"/>
      <c r="Q23" s="11"/>
      <c r="R23" s="11"/>
      <c r="S23" s="11"/>
      <c r="T23" s="2"/>
    </row>
    <row r="24" spans="1:20" ht="4.9000000000000004" customHeight="1" thickTop="1">
      <c r="A24" s="11"/>
      <c r="B24" s="254"/>
      <c r="C24" s="174"/>
      <c r="D24" s="39"/>
      <c r="E24" s="174"/>
      <c r="F24" s="39"/>
      <c r="G24" s="39"/>
      <c r="H24" s="35"/>
      <c r="I24" s="34"/>
      <c r="J24" s="34"/>
      <c r="K24" s="166"/>
      <c r="L24" s="34"/>
      <c r="M24" s="40"/>
      <c r="N24" s="11"/>
      <c r="O24" s="11"/>
      <c r="P24" s="11"/>
      <c r="Q24" s="11"/>
      <c r="R24" s="11"/>
      <c r="S24" s="11"/>
      <c r="T24" s="2"/>
    </row>
    <row r="25" spans="1:20" ht="18.75">
      <c r="A25" s="11"/>
      <c r="B25" s="254"/>
      <c r="C25" s="174" t="s">
        <v>21</v>
      </c>
      <c r="D25" s="113" t="s">
        <v>9</v>
      </c>
      <c r="E25" s="215">
        <f>1-E23</f>
        <v>0.30000000000000004</v>
      </c>
      <c r="F25" s="39"/>
      <c r="G25" s="39"/>
      <c r="H25" s="35">
        <f>E16-H23</f>
        <v>2.7</v>
      </c>
      <c r="I25" s="34" t="s">
        <v>17</v>
      </c>
      <c r="J25" s="34"/>
      <c r="K25" s="166">
        <f>H25*E11</f>
        <v>2700</v>
      </c>
      <c r="L25" s="34" t="s">
        <v>18</v>
      </c>
      <c r="M25" s="40"/>
      <c r="N25" s="11"/>
      <c r="O25" s="11"/>
      <c r="P25" s="11"/>
      <c r="Q25" s="11"/>
      <c r="R25" s="11"/>
      <c r="S25" s="11"/>
      <c r="T25" s="2"/>
    </row>
    <row r="26" spans="1:20" ht="4.9000000000000004" customHeight="1">
      <c r="A26" s="11"/>
      <c r="B26" s="254"/>
      <c r="C26" s="175"/>
      <c r="D26" s="16"/>
      <c r="E26" s="175"/>
      <c r="F26" s="16"/>
      <c r="G26" s="16"/>
      <c r="H26" s="72"/>
      <c r="I26" s="17"/>
      <c r="J26" s="17"/>
      <c r="K26" s="167"/>
      <c r="L26" s="17"/>
      <c r="M26" s="40"/>
      <c r="N26" s="11"/>
      <c r="O26" s="11"/>
      <c r="P26" s="11"/>
      <c r="Q26" s="11"/>
      <c r="R26" s="11"/>
      <c r="S26" s="11"/>
      <c r="T26" s="2"/>
    </row>
    <row r="27" spans="1:20" ht="23.65" customHeight="1">
      <c r="A27" s="11"/>
      <c r="B27" s="254"/>
      <c r="C27" s="178" t="s">
        <v>22</v>
      </c>
      <c r="D27" s="170"/>
      <c r="E27" s="174"/>
      <c r="F27" s="39"/>
      <c r="G27" s="39"/>
      <c r="H27" s="35"/>
      <c r="I27" s="34"/>
      <c r="J27" s="34"/>
      <c r="K27" s="166"/>
      <c r="L27" s="34"/>
      <c r="M27" s="40"/>
      <c r="N27" s="11"/>
      <c r="O27" s="11"/>
      <c r="P27" s="11"/>
      <c r="Q27" s="11"/>
      <c r="R27" s="11"/>
      <c r="S27" s="11"/>
      <c r="T27" s="2"/>
    </row>
    <row r="28" spans="1:20" ht="4.9000000000000004" customHeight="1" thickBot="1">
      <c r="A28" s="11"/>
      <c r="B28" s="254"/>
      <c r="C28" s="174"/>
      <c r="D28" s="39"/>
      <c r="E28" s="174"/>
      <c r="F28" s="39"/>
      <c r="G28" s="39"/>
      <c r="H28" s="35"/>
      <c r="I28" s="34"/>
      <c r="J28" s="34"/>
      <c r="K28" s="166"/>
      <c r="L28" s="34"/>
      <c r="M28" s="40"/>
      <c r="N28" s="11"/>
      <c r="O28" s="11"/>
      <c r="P28" s="11"/>
      <c r="Q28" s="11"/>
      <c r="R28" s="11"/>
      <c r="S28" s="11"/>
    </row>
    <row r="29" spans="1:20" ht="20.25" thickTop="1" thickBot="1">
      <c r="A29" s="11"/>
      <c r="B29" s="254"/>
      <c r="C29" s="210" t="s">
        <v>23</v>
      </c>
      <c r="D29" s="113" t="s">
        <v>9</v>
      </c>
      <c r="E29" s="237">
        <v>0.7</v>
      </c>
      <c r="F29" s="39"/>
      <c r="G29" s="39"/>
      <c r="H29" s="35">
        <f>H23*E29</f>
        <v>4.4099999999999993</v>
      </c>
      <c r="I29" s="34" t="s">
        <v>17</v>
      </c>
      <c r="J29" s="34"/>
      <c r="K29" s="166">
        <f>H29*E11</f>
        <v>4409.9999999999991</v>
      </c>
      <c r="L29" s="34" t="s">
        <v>18</v>
      </c>
      <c r="M29" s="40"/>
      <c r="N29" s="11"/>
      <c r="O29" s="11"/>
      <c r="P29" s="11"/>
      <c r="Q29" s="11"/>
      <c r="R29" s="11"/>
      <c r="S29" s="11"/>
    </row>
    <row r="30" spans="1:20" ht="4.9000000000000004" customHeight="1" thickTop="1">
      <c r="A30" s="11"/>
      <c r="B30" s="254"/>
      <c r="C30" s="210"/>
      <c r="D30" s="39"/>
      <c r="E30" s="174"/>
      <c r="F30" s="39"/>
      <c r="G30" s="39"/>
      <c r="H30" s="35"/>
      <c r="I30" s="34"/>
      <c r="J30" s="34"/>
      <c r="K30" s="166"/>
      <c r="L30" s="34"/>
      <c r="M30" s="40"/>
      <c r="N30" s="11"/>
      <c r="O30" s="11"/>
      <c r="P30" s="11"/>
      <c r="Q30" s="11"/>
      <c r="R30" s="11"/>
      <c r="S30" s="11"/>
    </row>
    <row r="31" spans="1:20" ht="18.75">
      <c r="A31" s="11"/>
      <c r="B31" s="254"/>
      <c r="C31" s="210" t="s">
        <v>24</v>
      </c>
      <c r="D31" s="113" t="s">
        <v>9</v>
      </c>
      <c r="E31" s="215">
        <f>1-E29</f>
        <v>0.30000000000000004</v>
      </c>
      <c r="F31" s="39"/>
      <c r="G31" s="39"/>
      <c r="H31" s="35">
        <f>H23-H29</f>
        <v>1.8900000000000006</v>
      </c>
      <c r="I31" s="34" t="s">
        <v>17</v>
      </c>
      <c r="J31" s="34"/>
      <c r="K31" s="166">
        <f>H31*E11</f>
        <v>1890.0000000000005</v>
      </c>
      <c r="L31" s="34" t="s">
        <v>18</v>
      </c>
      <c r="M31" s="40"/>
      <c r="N31" s="11"/>
      <c r="O31" s="11"/>
      <c r="P31" s="11"/>
      <c r="Q31" s="11"/>
      <c r="R31" s="11"/>
      <c r="S31" s="11"/>
    </row>
    <row r="32" spans="1:20" ht="4.9000000000000004" customHeight="1">
      <c r="A32" s="11"/>
      <c r="B32" s="254"/>
      <c r="C32" s="210"/>
      <c r="D32" s="39"/>
      <c r="E32" s="39"/>
      <c r="F32" s="39"/>
      <c r="G32" s="39"/>
      <c r="H32" s="35"/>
      <c r="I32" s="34"/>
      <c r="J32" s="34"/>
      <c r="K32" s="166"/>
      <c r="L32" s="34"/>
      <c r="M32" s="40"/>
      <c r="N32" s="11"/>
      <c r="O32" s="11"/>
      <c r="P32" s="11"/>
      <c r="Q32" s="11"/>
      <c r="R32" s="11"/>
      <c r="S32" s="11"/>
    </row>
    <row r="33" spans="1:23" ht="6.75" customHeight="1" thickBot="1">
      <c r="A33" s="11"/>
      <c r="B33" s="255"/>
      <c r="C33" s="41"/>
      <c r="D33" s="41"/>
      <c r="E33" s="41"/>
      <c r="F33" s="41"/>
      <c r="G33" s="41"/>
      <c r="H33" s="41"/>
      <c r="I33" s="41"/>
      <c r="J33" s="41"/>
      <c r="K33" s="41"/>
      <c r="L33" s="41"/>
      <c r="M33" s="42"/>
      <c r="N33" s="11"/>
      <c r="O33" s="11"/>
      <c r="P33" s="11"/>
      <c r="Q33" s="11"/>
      <c r="R33" s="11"/>
      <c r="S33" s="11"/>
    </row>
    <row r="34" spans="1:23" ht="4.5" customHeight="1">
      <c r="A34" s="11"/>
      <c r="B34" s="249" t="s">
        <v>150</v>
      </c>
      <c r="C34" s="24"/>
      <c r="D34" s="24"/>
      <c r="E34" s="54"/>
      <c r="F34" s="54"/>
      <c r="G34" s="54"/>
      <c r="H34" s="55"/>
      <c r="I34" s="55"/>
      <c r="J34" s="55"/>
      <c r="K34" s="55"/>
      <c r="L34" s="43"/>
      <c r="M34" s="25"/>
      <c r="N34" s="11"/>
      <c r="O34" s="11"/>
      <c r="P34" s="11"/>
      <c r="Q34" s="11"/>
      <c r="R34" s="11"/>
      <c r="S34" s="11"/>
    </row>
    <row r="35" spans="1:23" ht="17.25" customHeight="1">
      <c r="A35" s="11"/>
      <c r="B35" s="250"/>
      <c r="C35" s="20"/>
      <c r="D35" s="20"/>
      <c r="E35" s="56" t="s">
        <v>26</v>
      </c>
      <c r="F35" s="57"/>
      <c r="G35" s="57"/>
      <c r="H35" s="56" t="s">
        <v>135</v>
      </c>
      <c r="I35" s="58"/>
      <c r="J35" s="58"/>
      <c r="K35" s="58"/>
      <c r="L35" s="44"/>
      <c r="M35" s="45"/>
      <c r="N35" s="11"/>
      <c r="O35" s="11"/>
      <c r="P35" s="11"/>
      <c r="Q35" s="11"/>
      <c r="R35" s="11"/>
      <c r="S35" s="11"/>
    </row>
    <row r="36" spans="1:23" ht="4.9000000000000004" customHeight="1" thickBot="1">
      <c r="A36" s="11"/>
      <c r="B36" s="250"/>
      <c r="C36" s="20"/>
      <c r="D36" s="20"/>
      <c r="E36" s="20"/>
      <c r="F36" s="20"/>
      <c r="G36" s="20"/>
      <c r="H36" s="20"/>
      <c r="I36" s="20"/>
      <c r="J36" s="20"/>
      <c r="K36" s="20"/>
      <c r="L36" s="20"/>
      <c r="M36" s="26"/>
      <c r="N36" s="11"/>
      <c r="O36" s="11"/>
      <c r="P36" s="11"/>
      <c r="Q36" s="11"/>
      <c r="R36" s="11"/>
      <c r="S36" s="11"/>
    </row>
    <row r="37" spans="1:23" ht="20.25" customHeight="1" thickTop="1" thickBot="1">
      <c r="A37" s="11"/>
      <c r="B37" s="250"/>
      <c r="C37" s="211" t="s">
        <v>134</v>
      </c>
      <c r="D37" s="238">
        <v>0.75</v>
      </c>
      <c r="E37" s="70" t="s">
        <v>20</v>
      </c>
      <c r="F37" s="19"/>
      <c r="G37" s="112" t="s">
        <v>9</v>
      </c>
      <c r="H37" s="216">
        <f>(((K25+K31)*D37))+K29+E18-I46</f>
        <v>12452.5</v>
      </c>
      <c r="I37" s="36" t="s">
        <v>28</v>
      </c>
      <c r="J37" s="112"/>
      <c r="K37" s="56"/>
      <c r="L37" s="36"/>
      <c r="M37" s="45"/>
      <c r="N37" s="11"/>
      <c r="O37" s="11"/>
      <c r="P37" s="11"/>
      <c r="Q37" s="11"/>
      <c r="R37" s="11"/>
      <c r="S37" s="11"/>
      <c r="W37" t="s">
        <v>29</v>
      </c>
    </row>
    <row r="38" spans="1:23" ht="4.9000000000000004" customHeight="1" thickTop="1">
      <c r="A38" s="11"/>
      <c r="B38" s="250"/>
      <c r="C38" s="212"/>
      <c r="D38" s="15"/>
      <c r="E38" s="20"/>
      <c r="F38" s="19"/>
      <c r="G38" s="19"/>
      <c r="H38" s="19"/>
      <c r="I38" s="15"/>
      <c r="J38" s="15"/>
      <c r="K38" s="168"/>
      <c r="L38" s="15"/>
      <c r="M38" s="26"/>
      <c r="N38" s="11"/>
      <c r="O38" s="11"/>
      <c r="P38" s="11"/>
      <c r="Q38" s="11"/>
      <c r="R38" s="11"/>
      <c r="S38" s="11"/>
    </row>
    <row r="39" spans="1:23" ht="15" customHeight="1">
      <c r="A39" s="11"/>
      <c r="B39" s="250"/>
      <c r="C39" s="212" t="s">
        <v>127</v>
      </c>
      <c r="D39" s="220">
        <f>1-D37</f>
        <v>0.25</v>
      </c>
      <c r="E39" s="20"/>
      <c r="F39" s="19"/>
      <c r="G39" s="112" t="s">
        <v>9</v>
      </c>
      <c r="H39" s="216">
        <f>(K25+K31)*D39</f>
        <v>1147.5</v>
      </c>
      <c r="I39" s="15" t="s">
        <v>28</v>
      </c>
      <c r="J39" s="15"/>
      <c r="K39" s="168"/>
      <c r="L39" s="15"/>
      <c r="M39" s="26"/>
      <c r="N39" s="11"/>
      <c r="O39" s="11"/>
      <c r="P39" s="11"/>
      <c r="Q39" s="11"/>
      <c r="R39" s="11"/>
      <c r="S39" s="11"/>
    </row>
    <row r="40" spans="1:23" ht="15" customHeight="1" thickBot="1">
      <c r="A40" s="11"/>
      <c r="B40" s="250"/>
      <c r="C40" s="217"/>
      <c r="D40" s="217"/>
      <c r="E40" s="217"/>
      <c r="F40" s="217"/>
      <c r="G40" s="217"/>
      <c r="H40" s="217"/>
      <c r="I40" s="217"/>
      <c r="J40" s="217"/>
      <c r="K40" s="217"/>
      <c r="L40" s="15"/>
      <c r="M40" s="26"/>
      <c r="N40" s="11"/>
      <c r="O40" s="11"/>
      <c r="P40" s="11"/>
      <c r="Q40" s="11"/>
      <c r="R40" s="11"/>
      <c r="S40" s="11"/>
    </row>
    <row r="41" spans="1:23" ht="15" customHeight="1" thickBot="1">
      <c r="A41" s="11"/>
      <c r="B41" s="250"/>
      <c r="C41" s="218"/>
      <c r="D41" s="218"/>
      <c r="E41" s="218"/>
      <c r="F41" s="218"/>
      <c r="G41" s="218"/>
      <c r="H41" s="218"/>
      <c r="I41" s="15"/>
      <c r="J41" s="15"/>
      <c r="K41" s="168"/>
      <c r="L41" s="15"/>
      <c r="M41" s="26"/>
      <c r="N41" s="11"/>
      <c r="O41" s="11"/>
      <c r="P41" s="11"/>
      <c r="Q41" s="11"/>
      <c r="R41" s="11"/>
      <c r="S41" s="11"/>
    </row>
    <row r="42" spans="1:23" ht="20.25" thickTop="1" thickBot="1">
      <c r="A42" s="11"/>
      <c r="B42" s="250"/>
      <c r="C42" s="20" t="s">
        <v>126</v>
      </c>
      <c r="D42" s="21"/>
      <c r="E42" s="236">
        <v>5</v>
      </c>
      <c r="F42" s="19" t="s">
        <v>30</v>
      </c>
      <c r="G42" s="19"/>
      <c r="H42" s="112" t="s">
        <v>9</v>
      </c>
      <c r="I42" s="216">
        <f>K31/E42</f>
        <v>378.00000000000011</v>
      </c>
      <c r="J42" s="19" t="s">
        <v>131</v>
      </c>
      <c r="K42" s="19"/>
      <c r="L42" s="36"/>
      <c r="M42" s="26"/>
      <c r="N42" s="11"/>
      <c r="O42" s="11"/>
      <c r="P42" s="11"/>
      <c r="Q42" s="11"/>
      <c r="R42" s="11"/>
      <c r="S42" s="11"/>
      <c r="U42" s="209"/>
    </row>
    <row r="43" spans="1:23" ht="8.1" customHeight="1" thickTop="1" thickBot="1">
      <c r="A43" s="11"/>
      <c r="B43" s="250"/>
      <c r="C43" s="20"/>
      <c r="D43" s="20"/>
      <c r="E43" s="20"/>
      <c r="F43" s="19"/>
      <c r="G43" s="19"/>
      <c r="H43" s="19"/>
      <c r="I43" s="19"/>
      <c r="J43" s="19"/>
      <c r="K43" s="169"/>
      <c r="L43" s="36"/>
      <c r="M43" s="26"/>
      <c r="N43" s="11"/>
      <c r="O43" s="11"/>
      <c r="P43" s="11"/>
      <c r="Q43" s="11"/>
      <c r="R43" s="11"/>
      <c r="S43" s="11"/>
    </row>
    <row r="44" spans="1:23" ht="20.25" customHeight="1" thickTop="1" thickBot="1">
      <c r="A44" s="11"/>
      <c r="B44" s="250"/>
      <c r="C44" s="20" t="s">
        <v>130</v>
      </c>
      <c r="D44" s="112" t="s">
        <v>9</v>
      </c>
      <c r="E44" s="236">
        <v>10</v>
      </c>
      <c r="F44" s="19" t="s">
        <v>30</v>
      </c>
      <c r="G44" s="19"/>
      <c r="H44" s="19"/>
      <c r="I44" s="19"/>
      <c r="J44" s="19"/>
      <c r="K44" s="19"/>
      <c r="L44" s="36"/>
      <c r="M44" s="46"/>
      <c r="N44" s="261"/>
      <c r="O44" s="262"/>
      <c r="P44" s="262"/>
      <c r="Q44" s="262"/>
      <c r="R44" s="11"/>
      <c r="S44" s="11"/>
    </row>
    <row r="45" spans="1:23" ht="8.1" customHeight="1" thickTop="1" thickBot="1">
      <c r="A45" s="11"/>
      <c r="B45" s="250"/>
      <c r="C45" s="20"/>
      <c r="D45" s="20"/>
      <c r="E45" s="15"/>
      <c r="F45" s="19"/>
      <c r="G45" s="19"/>
      <c r="H45" s="77"/>
      <c r="I45" s="75"/>
      <c r="J45" s="77"/>
      <c r="K45" s="77"/>
      <c r="L45" s="77"/>
      <c r="M45" s="26"/>
      <c r="N45" s="261"/>
      <c r="O45" s="262"/>
      <c r="P45" s="262"/>
      <c r="Q45" s="262"/>
      <c r="R45" s="11"/>
      <c r="S45" s="11"/>
    </row>
    <row r="46" spans="1:23" ht="20.25" thickTop="1" thickBot="1">
      <c r="A46" s="11"/>
      <c r="B46" s="250"/>
      <c r="C46" s="310" t="s">
        <v>31</v>
      </c>
      <c r="D46" s="112" t="s">
        <v>9</v>
      </c>
      <c r="E46" s="236">
        <v>40</v>
      </c>
      <c r="F46" s="19" t="s">
        <v>32</v>
      </c>
      <c r="G46" s="19"/>
      <c r="H46" s="214" t="s">
        <v>128</v>
      </c>
      <c r="I46" s="264">
        <f>E44*E46</f>
        <v>400</v>
      </c>
      <c r="J46" s="264"/>
      <c r="K46" s="219" t="s">
        <v>133</v>
      </c>
      <c r="L46" s="19"/>
      <c r="M46" s="46"/>
      <c r="N46" s="261"/>
      <c r="O46" s="262"/>
      <c r="P46" s="262"/>
      <c r="Q46" s="262"/>
      <c r="R46" s="11"/>
      <c r="S46" s="11"/>
    </row>
    <row r="47" spans="1:23" ht="6" customHeight="1" thickTop="1" thickBot="1">
      <c r="A47" s="11"/>
      <c r="B47" s="251"/>
      <c r="C47" s="27"/>
      <c r="D47" s="27"/>
      <c r="E47" s="27"/>
      <c r="F47" s="47"/>
      <c r="G47" s="47"/>
      <c r="H47" s="47"/>
      <c r="I47" s="47"/>
      <c r="J47" s="47"/>
      <c r="K47" s="47"/>
      <c r="L47" s="47"/>
      <c r="M47" s="48"/>
      <c r="N47" s="261"/>
      <c r="O47" s="262"/>
      <c r="P47" s="262"/>
      <c r="Q47" s="262"/>
      <c r="R47" s="11"/>
      <c r="S47" s="11"/>
    </row>
    <row r="48" spans="1:23" ht="9.6" customHeight="1" thickBot="1">
      <c r="A48" s="11"/>
      <c r="B48" s="253" t="s">
        <v>148</v>
      </c>
      <c r="C48" s="37"/>
      <c r="D48" s="39"/>
      <c r="E48" s="39"/>
      <c r="F48" s="34"/>
      <c r="G48" s="34"/>
      <c r="H48" s="34"/>
      <c r="I48" s="34"/>
      <c r="J48" s="34"/>
      <c r="K48" s="49"/>
      <c r="L48" s="34"/>
      <c r="M48" s="40"/>
      <c r="N48" s="261"/>
      <c r="O48" s="262"/>
      <c r="P48" s="262"/>
      <c r="Q48" s="262"/>
      <c r="R48" s="11"/>
      <c r="S48" s="11"/>
    </row>
    <row r="49" spans="1:20" ht="18.75" customHeight="1" thickTop="1" thickBot="1">
      <c r="A49" s="11"/>
      <c r="B49" s="254"/>
      <c r="C49" s="39" t="s">
        <v>146</v>
      </c>
      <c r="D49" s="39"/>
      <c r="E49" s="39"/>
      <c r="F49" s="34"/>
      <c r="G49" s="113" t="s">
        <v>9</v>
      </c>
      <c r="H49" s="241" t="s">
        <v>153</v>
      </c>
      <c r="I49" s="34"/>
      <c r="J49" s="34"/>
      <c r="K49" s="49"/>
      <c r="L49" s="34"/>
      <c r="M49" s="40"/>
      <c r="N49" s="261"/>
      <c r="O49" s="262"/>
      <c r="P49" s="262"/>
      <c r="Q49" s="262"/>
      <c r="R49" s="11"/>
      <c r="S49" s="11"/>
    </row>
    <row r="50" spans="1:20" ht="9.6" customHeight="1" thickTop="1" thickBot="1">
      <c r="A50" s="207" t="s">
        <v>125</v>
      </c>
      <c r="B50" s="254"/>
      <c r="C50" s="39"/>
      <c r="D50" s="39"/>
      <c r="E50" s="39"/>
      <c r="F50" s="34"/>
      <c r="G50" s="34"/>
      <c r="H50" s="34"/>
      <c r="I50" s="34"/>
      <c r="J50" s="34"/>
      <c r="K50" s="49"/>
      <c r="L50" s="34"/>
      <c r="M50" s="40"/>
      <c r="N50" s="261"/>
      <c r="O50" s="262"/>
      <c r="P50" s="262"/>
      <c r="Q50" s="262"/>
      <c r="R50" s="11"/>
      <c r="S50" s="11"/>
      <c r="T50" s="213"/>
    </row>
    <row r="51" spans="1:20" ht="20.25" customHeight="1" thickTop="1" thickBot="1">
      <c r="A51" s="207"/>
      <c r="B51" s="254"/>
      <c r="C51" s="39" t="s">
        <v>132</v>
      </c>
      <c r="D51" s="39"/>
      <c r="E51" s="39"/>
      <c r="F51" s="34"/>
      <c r="G51" s="34"/>
      <c r="H51" s="238">
        <v>0.8</v>
      </c>
      <c r="I51" s="34"/>
      <c r="J51" s="34"/>
      <c r="K51" s="49"/>
      <c r="L51" s="34"/>
      <c r="M51" s="40"/>
      <c r="N51" s="261"/>
      <c r="O51" s="262"/>
      <c r="P51" s="262"/>
      <c r="Q51" s="262"/>
      <c r="R51" s="11"/>
      <c r="S51" s="11"/>
    </row>
    <row r="52" spans="1:20" ht="9.6" customHeight="1" thickTop="1">
      <c r="A52" s="207"/>
      <c r="B52" s="254"/>
      <c r="C52" s="39"/>
      <c r="D52" s="39"/>
      <c r="E52" s="39"/>
      <c r="F52" s="34"/>
      <c r="G52" s="34"/>
      <c r="H52" s="34"/>
      <c r="I52" s="34"/>
      <c r="J52" s="34"/>
      <c r="K52" s="49"/>
      <c r="L52" s="34"/>
      <c r="M52" s="40"/>
      <c r="N52" s="261"/>
      <c r="O52" s="262"/>
      <c r="P52" s="262"/>
      <c r="Q52" s="262"/>
      <c r="R52" s="11"/>
      <c r="S52" s="11"/>
    </row>
    <row r="53" spans="1:20" ht="16.5" customHeight="1">
      <c r="A53" s="11"/>
      <c r="B53" s="254"/>
      <c r="C53" s="221" t="s">
        <v>33</v>
      </c>
      <c r="D53" s="39"/>
      <c r="E53" s="39"/>
      <c r="F53" s="113" t="s">
        <v>9</v>
      </c>
      <c r="G53" s="113"/>
      <c r="H53" s="222">
        <f>IF(H49="JA",(H37/E14)*H51,"")</f>
        <v>1.2452500000000002</v>
      </c>
      <c r="I53" s="34" t="s">
        <v>34</v>
      </c>
      <c r="J53" s="226"/>
      <c r="K53" s="226"/>
      <c r="L53" s="226"/>
      <c r="M53" s="51"/>
      <c r="N53" s="261"/>
      <c r="O53" s="262"/>
      <c r="P53" s="262"/>
      <c r="Q53" s="262"/>
      <c r="R53" s="11"/>
      <c r="S53" s="11"/>
    </row>
    <row r="54" spans="1:20" ht="15" customHeight="1" thickBot="1">
      <c r="A54" s="11"/>
      <c r="B54" s="254"/>
      <c r="C54" s="223"/>
      <c r="D54" s="223"/>
      <c r="E54" s="223"/>
      <c r="F54" s="223"/>
      <c r="G54" s="223"/>
      <c r="H54" s="223"/>
      <c r="I54" s="223"/>
      <c r="J54" s="226"/>
      <c r="K54" s="226"/>
      <c r="L54" s="226"/>
      <c r="M54" s="224"/>
      <c r="N54" s="261"/>
      <c r="O54" s="262"/>
      <c r="P54" s="262"/>
      <c r="Q54" s="262"/>
      <c r="R54" s="11"/>
      <c r="S54" s="11"/>
    </row>
    <row r="55" spans="1:20" ht="7.5" customHeight="1">
      <c r="A55" s="11"/>
      <c r="B55" s="254"/>
      <c r="C55" s="39"/>
      <c r="D55" s="39"/>
      <c r="E55" s="39"/>
      <c r="F55" s="34"/>
      <c r="G55" s="34"/>
      <c r="H55" s="34"/>
      <c r="I55" s="50"/>
      <c r="J55" s="226"/>
      <c r="K55" s="226"/>
      <c r="L55" s="226"/>
      <c r="M55" s="51"/>
      <c r="N55" s="261"/>
      <c r="O55" s="262"/>
      <c r="P55" s="262"/>
      <c r="Q55" s="262"/>
      <c r="R55" s="11"/>
      <c r="S55" s="11"/>
    </row>
    <row r="56" spans="1:20" ht="15.75" customHeight="1">
      <c r="A56" s="11"/>
      <c r="B56" s="254"/>
      <c r="C56" s="225" t="s">
        <v>136</v>
      </c>
      <c r="D56" s="313"/>
      <c r="E56" s="313"/>
      <c r="F56" s="313"/>
      <c r="G56" s="208"/>
      <c r="H56" s="69"/>
      <c r="I56" s="69"/>
      <c r="J56" s="265" t="s">
        <v>147</v>
      </c>
      <c r="K56" s="265"/>
      <c r="L56" s="265"/>
      <c r="M56" s="266"/>
      <c r="N56" s="261"/>
      <c r="O56" s="262"/>
      <c r="P56" s="262"/>
      <c r="Q56" s="262"/>
      <c r="R56" s="11"/>
      <c r="S56" s="11"/>
    </row>
    <row r="57" spans="1:20" ht="15.6" customHeight="1">
      <c r="A57" s="11"/>
      <c r="B57" s="254"/>
      <c r="C57" s="39" t="s">
        <v>137</v>
      </c>
      <c r="D57" s="113" t="s">
        <v>9</v>
      </c>
      <c r="E57" s="239">
        <v>3</v>
      </c>
      <c r="F57" s="113"/>
      <c r="G57" s="113" t="s">
        <v>9</v>
      </c>
      <c r="H57" s="187">
        <f>H53*E57</f>
        <v>3.7357500000000003</v>
      </c>
      <c r="I57" s="17" t="s">
        <v>34</v>
      </c>
      <c r="J57" s="265"/>
      <c r="K57" s="265"/>
      <c r="L57" s="265"/>
      <c r="M57" s="266"/>
      <c r="N57" s="263"/>
      <c r="O57" s="263"/>
      <c r="P57" s="263"/>
      <c r="Q57" s="263"/>
      <c r="R57" s="11"/>
      <c r="S57" s="11"/>
    </row>
    <row r="58" spans="1:20" ht="33" customHeight="1" thickBot="1">
      <c r="A58" s="11"/>
      <c r="B58" s="255"/>
      <c r="C58" s="234"/>
      <c r="D58" s="34"/>
      <c r="E58" s="34"/>
      <c r="F58" s="34"/>
      <c r="G58" s="34"/>
      <c r="H58" s="34"/>
      <c r="I58" s="34"/>
      <c r="J58" s="267"/>
      <c r="K58" s="267"/>
      <c r="L58" s="267"/>
      <c r="M58" s="268"/>
      <c r="N58" s="263"/>
      <c r="O58" s="263"/>
      <c r="P58" s="263"/>
      <c r="Q58" s="263"/>
      <c r="R58" s="11"/>
      <c r="S58" s="11"/>
    </row>
    <row r="59" spans="1:20" ht="15" customHeight="1">
      <c r="A59" s="11"/>
      <c r="B59" s="314"/>
      <c r="C59" s="60"/>
      <c r="D59" s="60"/>
      <c r="E59" s="60"/>
      <c r="F59" s="60"/>
      <c r="G59" s="60"/>
      <c r="H59" s="311">
        <f>H37-(H53*E14)</f>
        <v>2490.4999999999982</v>
      </c>
      <c r="I59" s="311"/>
      <c r="J59" s="60"/>
      <c r="K59" s="60"/>
      <c r="L59" s="60"/>
      <c r="M59" s="61"/>
      <c r="N59" s="270"/>
      <c r="O59" s="271"/>
      <c r="P59" s="271"/>
      <c r="Q59" s="271"/>
      <c r="R59" s="11"/>
      <c r="S59" s="11"/>
    </row>
    <row r="60" spans="1:20" ht="21.95" customHeight="1">
      <c r="A60" s="11"/>
      <c r="B60" s="315"/>
      <c r="C60" s="269" t="s">
        <v>149</v>
      </c>
      <c r="D60" s="269"/>
      <c r="E60" s="269"/>
      <c r="F60" s="269"/>
      <c r="G60" s="233" t="s">
        <v>9</v>
      </c>
      <c r="H60" s="312"/>
      <c r="I60" s="312"/>
      <c r="J60" s="273"/>
      <c r="K60" s="273"/>
      <c r="L60" s="273"/>
      <c r="M60" s="46"/>
      <c r="N60" s="270"/>
      <c r="O60" s="271"/>
      <c r="P60" s="271"/>
      <c r="Q60" s="271"/>
      <c r="R60" s="11"/>
      <c r="S60" s="11"/>
    </row>
    <row r="61" spans="1:20" ht="15.75" customHeight="1">
      <c r="A61" s="11"/>
      <c r="B61" s="315"/>
      <c r="C61" s="19"/>
      <c r="D61" s="19"/>
      <c r="E61" s="19"/>
      <c r="F61" s="19"/>
      <c r="G61" s="19"/>
      <c r="H61" s="312"/>
      <c r="I61" s="312"/>
      <c r="J61" s="273"/>
      <c r="K61" s="273"/>
      <c r="L61" s="273"/>
      <c r="M61" s="46"/>
      <c r="N61" s="270"/>
      <c r="O61" s="271"/>
      <c r="P61" s="271"/>
      <c r="Q61" s="271"/>
      <c r="R61" s="11"/>
      <c r="S61" s="11"/>
    </row>
    <row r="62" spans="1:20" ht="5.25" customHeight="1">
      <c r="A62" s="11"/>
      <c r="B62" s="315"/>
      <c r="C62" s="19"/>
      <c r="D62" s="19"/>
      <c r="E62" s="19"/>
      <c r="F62" s="19"/>
      <c r="G62" s="19"/>
      <c r="H62" s="19"/>
      <c r="I62" s="19"/>
      <c r="J62" s="19"/>
      <c r="K62" s="19"/>
      <c r="L62" s="19"/>
      <c r="M62" s="46"/>
      <c r="N62" s="11"/>
      <c r="O62" s="11"/>
      <c r="P62" s="11"/>
      <c r="Q62" s="11"/>
      <c r="R62" s="11"/>
      <c r="S62" s="11"/>
    </row>
    <row r="63" spans="1:20" ht="5.25" customHeight="1" thickBot="1">
      <c r="A63" s="11"/>
      <c r="B63" s="316"/>
      <c r="C63" s="47"/>
      <c r="D63" s="47"/>
      <c r="E63" s="47"/>
      <c r="F63" s="47"/>
      <c r="G63" s="47"/>
      <c r="H63" s="47"/>
      <c r="I63" s="47"/>
      <c r="J63" s="47"/>
      <c r="K63" s="47"/>
      <c r="L63" s="47"/>
      <c r="M63" s="48"/>
      <c r="N63" s="11"/>
      <c r="O63" s="11"/>
      <c r="P63" s="11"/>
      <c r="Q63" s="11"/>
      <c r="R63" s="11"/>
      <c r="S63" s="11"/>
    </row>
    <row r="64" spans="1:20" ht="16.5" customHeight="1">
      <c r="A64" s="11"/>
      <c r="B64" s="11"/>
      <c r="C64" s="11"/>
      <c r="D64" s="11"/>
      <c r="E64" s="11"/>
      <c r="F64" s="11"/>
      <c r="G64" s="11"/>
      <c r="H64" s="11"/>
      <c r="I64" s="11"/>
      <c r="J64" s="11"/>
      <c r="K64" s="11"/>
      <c r="L64" s="11"/>
      <c r="M64" s="11"/>
      <c r="N64" s="11"/>
      <c r="O64" s="11"/>
      <c r="P64" s="11"/>
      <c r="Q64" s="11"/>
      <c r="R64" s="11"/>
      <c r="S64" s="11"/>
    </row>
    <row r="65" spans="1:19" ht="21" customHeight="1">
      <c r="A65" s="11"/>
      <c r="B65" s="277" t="s">
        <v>120</v>
      </c>
      <c r="C65" s="277"/>
      <c r="D65" s="277"/>
      <c r="E65" s="277"/>
      <c r="F65" s="277"/>
      <c r="G65" s="277"/>
      <c r="H65" s="277"/>
      <c r="I65" s="277"/>
      <c r="J65" s="277"/>
      <c r="K65" s="277"/>
      <c r="L65" s="277"/>
      <c r="M65" s="277"/>
      <c r="N65" s="11"/>
      <c r="O65" s="11"/>
      <c r="P65" s="11"/>
      <c r="Q65" s="11"/>
      <c r="R65" s="11"/>
      <c r="S65" s="11"/>
    </row>
    <row r="66" spans="1:19" ht="15.75" customHeight="1">
      <c r="A66" s="11"/>
      <c r="B66" s="277"/>
      <c r="C66" s="277"/>
      <c r="D66" s="277"/>
      <c r="E66" s="277"/>
      <c r="F66" s="277"/>
      <c r="G66" s="277"/>
      <c r="H66" s="277"/>
      <c r="I66" s="277"/>
      <c r="J66" s="277"/>
      <c r="K66" s="277"/>
      <c r="L66" s="277"/>
      <c r="M66" s="277"/>
      <c r="N66" s="11"/>
      <c r="O66" s="11"/>
      <c r="P66" s="11"/>
      <c r="Q66" s="11"/>
      <c r="R66" s="11"/>
      <c r="S66" s="11"/>
    </row>
    <row r="67" spans="1:19" ht="18.75" customHeight="1">
      <c r="A67" s="11"/>
      <c r="B67" s="11"/>
      <c r="C67" s="11"/>
      <c r="D67" s="11"/>
      <c r="E67" s="11"/>
      <c r="F67" s="12"/>
      <c r="G67" s="12"/>
      <c r="H67" s="12"/>
      <c r="I67" s="11"/>
      <c r="J67" s="11"/>
      <c r="K67" s="11"/>
      <c r="L67" s="11"/>
      <c r="M67" s="11"/>
      <c r="N67" s="11"/>
      <c r="O67" s="11"/>
      <c r="P67" s="11"/>
      <c r="Q67" s="11"/>
      <c r="R67" s="11"/>
      <c r="S67" s="11"/>
    </row>
    <row r="68" spans="1:19" ht="5.65" customHeight="1">
      <c r="A68" s="10"/>
      <c r="B68" s="10"/>
      <c r="C68" s="10"/>
      <c r="D68" s="10"/>
      <c r="E68" s="10"/>
      <c r="F68" s="10"/>
      <c r="G68" s="10"/>
      <c r="H68" s="10"/>
      <c r="I68" s="10"/>
      <c r="J68" s="10"/>
      <c r="K68" s="10"/>
      <c r="L68" s="10"/>
      <c r="M68" s="10"/>
      <c r="N68" s="10"/>
      <c r="O68" s="10"/>
      <c r="P68" s="10"/>
      <c r="Q68" s="10"/>
      <c r="R68" s="10"/>
      <c r="S68" s="10"/>
    </row>
    <row r="69" spans="1:19" ht="7.15" customHeight="1">
      <c r="A69" s="52"/>
      <c r="B69" s="272"/>
      <c r="C69" s="272"/>
      <c r="D69" s="272"/>
      <c r="E69" s="272"/>
      <c r="F69" s="272"/>
      <c r="G69" s="272"/>
      <c r="H69" s="272"/>
      <c r="I69" s="272"/>
      <c r="J69" s="272"/>
      <c r="K69" s="272"/>
      <c r="L69" s="68"/>
      <c r="M69" s="68"/>
      <c r="N69" s="68"/>
      <c r="O69" s="68"/>
      <c r="P69" s="53"/>
      <c r="Q69" s="53"/>
      <c r="R69" s="53"/>
      <c r="S69" s="53"/>
    </row>
    <row r="70" spans="1:19" ht="7.15" customHeight="1">
      <c r="A70" s="52"/>
      <c r="B70" s="272"/>
      <c r="C70" s="272"/>
      <c r="D70" s="272"/>
      <c r="E70" s="272"/>
      <c r="F70" s="272"/>
      <c r="G70" s="272"/>
      <c r="H70" s="272"/>
      <c r="I70" s="272"/>
      <c r="J70" s="272"/>
      <c r="K70" s="272"/>
      <c r="L70" s="68"/>
      <c r="M70" s="68"/>
      <c r="N70" s="68"/>
      <c r="O70" s="68"/>
      <c r="P70" s="53"/>
      <c r="Q70" s="53"/>
      <c r="R70" s="53"/>
      <c r="S70" s="53"/>
    </row>
    <row r="71" spans="1:19" ht="33.75" customHeight="1">
      <c r="A71" s="52"/>
      <c r="B71" s="272"/>
      <c r="C71" s="272"/>
      <c r="D71" s="272"/>
      <c r="E71" s="272"/>
      <c r="F71" s="272"/>
      <c r="G71" s="272"/>
      <c r="H71" s="272"/>
      <c r="I71" s="272"/>
      <c r="J71" s="272"/>
      <c r="K71" s="272"/>
      <c r="L71" s="53"/>
      <c r="M71" s="53"/>
      <c r="N71" s="53"/>
      <c r="O71" s="53"/>
      <c r="P71" s="53"/>
      <c r="Q71" s="53"/>
      <c r="R71" s="53"/>
      <c r="S71" s="53"/>
    </row>
    <row r="72" spans="1:19" ht="15" customHeight="1"/>
    <row r="73" spans="1:19" ht="7.9" customHeight="1"/>
    <row r="75" spans="1:19" ht="15.75" customHeight="1"/>
    <row r="76" spans="1:19" ht="15.75" customHeight="1"/>
  </sheetData>
  <sheetProtection algorithmName="SHA-512" hashValue="/9HGDQiTklBlUlQgpvrKbFC44F8X9sWO8p4suilzFqjAy7+juKBxiVrAxvTP1R4h+JIg7Yh13qIAoTWepwfiHg==" saltValue="Cl7mJTvqAfdsqHfiuiBi4w==" spinCount="100000" sheet="1" selectLockedCells="1"/>
  <protectedRanges>
    <protectedRange sqref="E57" name="Område12"/>
    <protectedRange sqref="E18" name="Område11"/>
    <protectedRange sqref="E46" name="Område10"/>
    <protectedRange sqref="E44" name="Område9"/>
    <protectedRange sqref="E42 H49" name="Område8"/>
    <protectedRange sqref="D37" name="Område7"/>
    <protectedRange sqref="E29" name="Område6"/>
    <protectedRange sqref="E23" name="Område5"/>
    <protectedRange sqref="E16" name="Område4"/>
    <protectedRange sqref="E14" name="Område3"/>
    <protectedRange sqref="E11" name="Område1"/>
  </protectedRanges>
  <mergeCells count="19">
    <mergeCell ref="C60:F60"/>
    <mergeCell ref="N59:Q61"/>
    <mergeCell ref="B69:K71"/>
    <mergeCell ref="J60:L61"/>
    <mergeCell ref="B59:B63"/>
    <mergeCell ref="B65:M66"/>
    <mergeCell ref="H59:I61"/>
    <mergeCell ref="N44:Q56"/>
    <mergeCell ref="N57:Q58"/>
    <mergeCell ref="B48:B58"/>
    <mergeCell ref="I46:J46"/>
    <mergeCell ref="J56:M58"/>
    <mergeCell ref="B7:M8"/>
    <mergeCell ref="B6:L6"/>
    <mergeCell ref="B34:B47"/>
    <mergeCell ref="H20:I20"/>
    <mergeCell ref="K20:L20"/>
    <mergeCell ref="B20:B33"/>
    <mergeCell ref="B10:B19"/>
  </mergeCells>
  <phoneticPr fontId="5" type="noConversion"/>
  <conditionalFormatting sqref="C40:H41">
    <cfRule type="colorScale" priority="13">
      <colorScale>
        <cfvo type="formula" val="&quot;&gt;&quot;&quot;$T$20+$T$22&quot;&quot;&quot;"/>
        <cfvo type="max"/>
        <color rgb="FFFF7128"/>
        <color rgb="FFFFEF9C"/>
      </colorScale>
    </cfRule>
    <cfRule type="colorScale" priority="14">
      <colorScale>
        <cfvo type="num" val="0"/>
        <cfvo type="max"/>
        <color theme="0"/>
        <color theme="0"/>
      </colorScale>
    </cfRule>
    <cfRule type="colorScale" priority="15">
      <colorScale>
        <cfvo type="num" val="0"/>
        <cfvo type="max"/>
        <color theme="0"/>
        <color theme="0"/>
      </colorScale>
    </cfRule>
    <cfRule type="colorScale" priority="16">
      <colorScale>
        <cfvo type="num" val="0"/>
        <cfvo type="max"/>
        <color theme="0"/>
        <color theme="0"/>
      </colorScale>
    </cfRule>
  </conditionalFormatting>
  <conditionalFormatting sqref="C54:H54">
    <cfRule type="colorScale" priority="5">
      <colorScale>
        <cfvo type="formula" val="&quot;&gt;&quot;&quot;$T$20+$T$22&quot;&quot;&quot;"/>
        <cfvo type="max"/>
        <color rgb="FFFF7128"/>
        <color rgb="FFFFEF9C"/>
      </colorScale>
    </cfRule>
    <cfRule type="colorScale" priority="6">
      <colorScale>
        <cfvo type="num" val="0"/>
        <cfvo type="max"/>
        <color theme="0"/>
        <color theme="0"/>
      </colorScale>
    </cfRule>
    <cfRule type="colorScale" priority="7">
      <colorScale>
        <cfvo type="num" val="0"/>
        <cfvo type="max"/>
        <color theme="0"/>
        <color theme="0"/>
      </colorScale>
    </cfRule>
    <cfRule type="colorScale" priority="8">
      <colorScale>
        <cfvo type="num" val="0"/>
        <cfvo type="max"/>
        <color theme="0"/>
        <color theme="0"/>
      </colorScale>
    </cfRule>
  </conditionalFormatting>
  <conditionalFormatting sqref="I40:K40">
    <cfRule type="colorScale" priority="9">
      <colorScale>
        <cfvo type="formula" val="&quot;&gt;&quot;&quot;$T$20+$T$22&quot;&quot;&quot;"/>
        <cfvo type="max"/>
        <color rgb="FFFF7128"/>
        <color rgb="FFFFEF9C"/>
      </colorScale>
    </cfRule>
    <cfRule type="colorScale" priority="10">
      <colorScale>
        <cfvo type="num" val="0"/>
        <cfvo type="max"/>
        <color theme="0"/>
        <color theme="0"/>
      </colorScale>
    </cfRule>
    <cfRule type="colorScale" priority="11">
      <colorScale>
        <cfvo type="num" val="0"/>
        <cfvo type="max"/>
        <color theme="0"/>
        <color theme="0"/>
      </colorScale>
    </cfRule>
    <cfRule type="colorScale" priority="12">
      <colorScale>
        <cfvo type="num" val="0"/>
        <cfvo type="max"/>
        <color theme="0"/>
        <color theme="0"/>
      </colorScale>
    </cfRule>
  </conditionalFormatting>
  <conditionalFormatting sqref="I54:K54">
    <cfRule type="colorScale" priority="1">
      <colorScale>
        <cfvo type="formula" val="&quot;&gt;&quot;&quot;$T$20+$T$22&quot;&quot;&quot;"/>
        <cfvo type="max"/>
        <color rgb="FFFF7128"/>
        <color rgb="FFFFEF9C"/>
      </colorScale>
    </cfRule>
    <cfRule type="colorScale" priority="2">
      <colorScale>
        <cfvo type="num" val="0"/>
        <cfvo type="max"/>
        <color theme="0"/>
        <color theme="0"/>
      </colorScale>
    </cfRule>
    <cfRule type="colorScale" priority="3">
      <colorScale>
        <cfvo type="num" val="0"/>
        <cfvo type="max"/>
        <color theme="0"/>
        <color theme="0"/>
      </colorScale>
    </cfRule>
    <cfRule type="colorScale" priority="4">
      <colorScale>
        <cfvo type="num" val="0"/>
        <cfvo type="max"/>
        <color theme="0"/>
        <color theme="0"/>
      </colorScale>
    </cfRule>
  </conditionalFormatting>
  <dataValidations count="1">
    <dataValidation type="list" allowBlank="1" showInputMessage="1" showErrorMessage="1" sqref="H49" xr:uid="{A40AE72A-E8F4-4BD1-A97C-A972B03272ED}">
      <formula1>"JA,NEI"</formula1>
    </dataValidation>
  </dataValidations>
  <pageMargins left="0.7" right="0.7" top="0.75" bottom="0.75" header="0.3" footer="0.3"/>
  <pageSetup paperSize="9" scale="5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3FD015A-B6A3-4007-8337-AF35ACE46659}">
          <x14:formula1>
            <xm:f>Hjelpetabeller!$A$1:$A$9</xm:f>
          </x14:formula1>
          <xm:sqref>E57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57ED-A8EE-49D9-BCDA-DC4D12762429}">
  <sheetPr>
    <tabColor rgb="FF0070C0"/>
    <pageSetUpPr fitToPage="1"/>
  </sheetPr>
  <dimension ref="A1:AJ47"/>
  <sheetViews>
    <sheetView showGridLines="0" showRowColHeaders="0" workbookViewId="0">
      <selection activeCell="F31" sqref="F31"/>
    </sheetView>
  </sheetViews>
  <sheetFormatPr baseColWidth="10" defaultColWidth="0" defaultRowHeight="15" zeroHeight="1"/>
  <cols>
    <col min="1" max="1" width="1.28515625" customWidth="1"/>
    <col min="2" max="2" width="4.28515625" customWidth="1"/>
    <col min="3" max="3" width="16.7109375" customWidth="1"/>
    <col min="4" max="4" width="48.7109375" customWidth="1"/>
    <col min="5" max="5" width="12" bestFit="1" customWidth="1"/>
    <col min="6" max="6" width="11.7109375" customWidth="1"/>
    <col min="7" max="7" width="8.140625" customWidth="1"/>
    <col min="8" max="8" width="12.140625" customWidth="1"/>
    <col min="9" max="9" width="8.7109375" customWidth="1"/>
    <col min="10" max="10" width="3.85546875" customWidth="1"/>
    <col min="11" max="11" width="12" customWidth="1"/>
    <col min="12" max="12" width="3.7109375" customWidth="1"/>
    <col min="13" max="13" width="3.140625" customWidth="1"/>
    <col min="14" max="18" width="3.28515625" customWidth="1"/>
    <col min="19" max="19" width="4.85546875" customWidth="1"/>
    <col min="20" max="20" width="15.140625" customWidth="1"/>
    <col min="21" max="21" width="1.85546875" customWidth="1"/>
    <col min="22" max="23" width="0.7109375" customWidth="1"/>
    <col min="24" max="29" width="11.42578125" hidden="1" customWidth="1"/>
    <col min="30" max="30" width="3.28515625" hidden="1" customWidth="1"/>
    <col min="31" max="31" width="6.42578125" hidden="1" customWidth="1"/>
    <col min="32" max="32" width="3.5703125" hidden="1" customWidth="1"/>
    <col min="33" max="33" width="11.5703125" hidden="1" customWidth="1"/>
    <col min="34" max="34" width="11.85546875" hidden="1" customWidth="1"/>
    <col min="35" max="35" width="6.7109375" hidden="1" customWidth="1"/>
    <col min="36" max="36" width="5.5703125" hidden="1" customWidth="1"/>
    <col min="37" max="16384" width="11.42578125" hidden="1"/>
  </cols>
  <sheetData>
    <row r="1" spans="1:26">
      <c r="A1" s="3"/>
      <c r="B1" s="3"/>
      <c r="C1" s="3"/>
      <c r="D1" s="4"/>
      <c r="E1" s="4"/>
      <c r="F1" s="4"/>
      <c r="G1" s="4"/>
      <c r="H1" s="4"/>
      <c r="I1" s="4"/>
      <c r="J1" s="4"/>
      <c r="K1" s="4"/>
      <c r="L1" s="4"/>
      <c r="M1" s="4"/>
      <c r="N1" s="4"/>
      <c r="O1" s="4"/>
      <c r="P1" s="4"/>
      <c r="Q1" s="4"/>
      <c r="R1" s="4"/>
      <c r="S1" s="4"/>
      <c r="T1" s="4"/>
      <c r="U1" s="3"/>
      <c r="V1" s="3"/>
      <c r="W1" s="3"/>
    </row>
    <row r="2" spans="1:26" ht="48">
      <c r="A2" s="3"/>
      <c r="B2" s="3"/>
      <c r="C2" s="3"/>
      <c r="D2" s="62" t="s">
        <v>36</v>
      </c>
      <c r="E2" s="5"/>
      <c r="F2" s="5"/>
      <c r="G2" s="3"/>
      <c r="H2" s="3"/>
      <c r="I2" s="3"/>
      <c r="J2" s="3"/>
      <c r="K2" s="3"/>
      <c r="L2" s="3"/>
      <c r="M2" s="3"/>
      <c r="N2" s="3"/>
      <c r="O2" s="3"/>
      <c r="P2" s="3"/>
      <c r="Q2" s="3"/>
      <c r="R2" s="3"/>
      <c r="S2" s="3"/>
      <c r="T2" s="3"/>
      <c r="U2" s="3"/>
      <c r="V2" s="3"/>
      <c r="W2" s="3"/>
    </row>
    <row r="3" spans="1:26" ht="13.5" customHeight="1">
      <c r="A3" s="3"/>
      <c r="B3" s="3"/>
      <c r="C3" s="3"/>
      <c r="D3" s="3"/>
      <c r="E3" s="6"/>
      <c r="F3" s="6"/>
      <c r="G3" s="6"/>
      <c r="H3" s="7"/>
      <c r="I3" s="6"/>
      <c r="J3" s="6"/>
      <c r="K3" s="6"/>
      <c r="L3" s="8" t="s">
        <v>142</v>
      </c>
      <c r="M3" s="8"/>
      <c r="N3" s="8"/>
      <c r="O3" s="8"/>
      <c r="P3" s="8"/>
      <c r="Q3" s="8"/>
      <c r="R3" s="8"/>
      <c r="S3" s="7"/>
      <c r="T3" s="6"/>
      <c r="U3" s="9" t="s">
        <v>154</v>
      </c>
      <c r="V3" s="9"/>
      <c r="W3" s="3"/>
    </row>
    <row r="4" spans="1:26" ht="3.95" customHeight="1">
      <c r="A4" s="10"/>
      <c r="B4" s="10"/>
      <c r="C4" s="10"/>
      <c r="D4" s="10"/>
      <c r="E4" s="10"/>
      <c r="F4" s="10"/>
      <c r="G4" s="10"/>
      <c r="H4" s="10"/>
      <c r="I4" s="10"/>
      <c r="J4" s="10"/>
      <c r="K4" s="10"/>
      <c r="L4" s="10"/>
      <c r="M4" s="10"/>
      <c r="N4" s="10"/>
      <c r="O4" s="10"/>
      <c r="P4" s="10"/>
      <c r="Q4" s="10"/>
      <c r="R4" s="10"/>
      <c r="S4" s="10"/>
      <c r="T4" s="10"/>
      <c r="U4" s="10"/>
      <c r="V4" s="10"/>
      <c r="W4" s="10"/>
    </row>
    <row r="5" spans="1:26" ht="5.25" customHeight="1">
      <c r="A5" s="11"/>
      <c r="B5" s="11"/>
      <c r="C5" s="23"/>
      <c r="D5" s="11"/>
      <c r="E5" s="11"/>
      <c r="F5" s="11"/>
      <c r="G5" s="12"/>
      <c r="H5" s="12"/>
      <c r="I5" s="11"/>
      <c r="J5" s="11"/>
      <c r="K5" s="11"/>
      <c r="L5" s="11"/>
      <c r="M5" s="11"/>
      <c r="N5" s="11"/>
      <c r="O5" s="11"/>
      <c r="P5" s="11"/>
      <c r="Q5" s="11"/>
      <c r="R5" s="11"/>
      <c r="S5" s="11"/>
      <c r="T5" s="11"/>
      <c r="U5" s="11"/>
      <c r="V5" s="11"/>
      <c r="W5" s="13"/>
    </row>
    <row r="6" spans="1:26" ht="33.75">
      <c r="A6" s="11"/>
      <c r="B6" s="11"/>
      <c r="C6" s="248" t="s">
        <v>37</v>
      </c>
      <c r="D6" s="248"/>
      <c r="E6" s="248"/>
      <c r="F6" s="248"/>
      <c r="G6" s="248"/>
      <c r="H6" s="248"/>
      <c r="I6" s="248"/>
      <c r="J6" s="248"/>
      <c r="K6" s="248"/>
      <c r="L6" s="248"/>
      <c r="M6" s="248"/>
      <c r="N6" s="13"/>
      <c r="O6" s="13"/>
      <c r="P6" s="13"/>
      <c r="Q6" s="13"/>
      <c r="R6" s="13"/>
      <c r="S6" s="13"/>
      <c r="T6" s="13"/>
      <c r="U6" s="13"/>
      <c r="V6" s="13"/>
      <c r="W6" s="13"/>
      <c r="X6" s="22"/>
      <c r="Y6" s="22"/>
      <c r="Z6" s="22"/>
    </row>
    <row r="7" spans="1:26" ht="60" customHeight="1">
      <c r="A7" s="11"/>
      <c r="B7" s="11"/>
      <c r="C7" s="279" t="s">
        <v>143</v>
      </c>
      <c r="D7" s="279"/>
      <c r="E7" s="279"/>
      <c r="F7" s="279"/>
      <c r="G7" s="279"/>
      <c r="H7" s="279"/>
      <c r="I7" s="279"/>
      <c r="J7" s="279"/>
      <c r="K7" s="279"/>
      <c r="L7" s="279"/>
      <c r="M7" s="279"/>
      <c r="N7" s="32"/>
      <c r="O7" s="32"/>
      <c r="P7" s="32"/>
      <c r="Q7" s="32"/>
      <c r="R7" s="32"/>
      <c r="S7" s="32"/>
      <c r="T7" s="11"/>
      <c r="U7" s="11"/>
      <c r="V7" s="11"/>
      <c r="W7" s="11"/>
    </row>
    <row r="8" spans="1:26" ht="113.25" customHeight="1">
      <c r="A8" s="11"/>
      <c r="B8" s="11"/>
      <c r="C8" s="279"/>
      <c r="D8" s="279"/>
      <c r="E8" s="279"/>
      <c r="F8" s="279"/>
      <c r="G8" s="279"/>
      <c r="H8" s="279"/>
      <c r="I8" s="279"/>
      <c r="J8" s="279"/>
      <c r="K8" s="279"/>
      <c r="L8" s="279"/>
      <c r="M8" s="279"/>
      <c r="N8" s="32"/>
      <c r="O8" s="32"/>
      <c r="P8" s="32"/>
      <c r="Q8" s="32"/>
      <c r="R8" s="32"/>
      <c r="S8" s="32"/>
      <c r="T8" s="11"/>
      <c r="U8" s="11"/>
      <c r="V8" s="11"/>
      <c r="W8" s="11"/>
    </row>
    <row r="9" spans="1:26" ht="18.399999999999999" customHeight="1">
      <c r="A9" s="11"/>
      <c r="B9" s="11"/>
      <c r="C9" s="191"/>
      <c r="D9" s="191"/>
      <c r="E9" s="191"/>
      <c r="F9" s="191"/>
      <c r="G9" s="191"/>
      <c r="H9" s="191"/>
      <c r="I9" s="191"/>
      <c r="J9" s="191"/>
      <c r="K9" s="191"/>
      <c r="L9" s="191"/>
      <c r="M9" s="191"/>
      <c r="N9" s="32"/>
      <c r="O9" s="32"/>
      <c r="P9" s="32"/>
      <c r="Q9" s="32"/>
      <c r="R9" s="32"/>
      <c r="S9" s="32"/>
      <c r="T9" s="11"/>
      <c r="U9" s="11"/>
      <c r="V9" s="11"/>
      <c r="W9" s="11"/>
    </row>
    <row r="10" spans="1:26" ht="7.15" customHeight="1" thickBot="1">
      <c r="A10" s="11"/>
      <c r="B10" s="11"/>
      <c r="C10" s="14"/>
      <c r="D10" s="14"/>
      <c r="E10" s="14"/>
      <c r="F10" s="14"/>
      <c r="G10" s="14"/>
      <c r="H10" s="14"/>
      <c r="I10" s="14"/>
      <c r="J10" s="14"/>
      <c r="K10" s="14"/>
      <c r="L10" s="14"/>
      <c r="M10" s="14"/>
      <c r="N10" s="11"/>
      <c r="O10" s="11"/>
      <c r="P10" s="11"/>
      <c r="Q10" s="11"/>
      <c r="R10" s="11"/>
      <c r="S10" s="11"/>
      <c r="T10" s="11"/>
      <c r="U10" s="11"/>
      <c r="V10" s="11"/>
      <c r="W10" s="11"/>
    </row>
    <row r="11" spans="1:26" ht="4.5" customHeight="1">
      <c r="A11" s="11"/>
      <c r="B11" s="11"/>
      <c r="C11" s="274" t="s">
        <v>6</v>
      </c>
      <c r="D11" s="29"/>
      <c r="E11" s="29"/>
      <c r="F11" s="29"/>
      <c r="G11" s="29"/>
      <c r="H11" s="29"/>
      <c r="I11" s="29"/>
      <c r="J11" s="29"/>
      <c r="K11" s="29"/>
      <c r="L11" s="29"/>
      <c r="M11" s="30"/>
      <c r="N11" s="11"/>
      <c r="O11" s="11"/>
      <c r="P11" s="11"/>
      <c r="Q11" s="11"/>
      <c r="R11" s="11"/>
      <c r="S11" s="11"/>
      <c r="T11" s="11"/>
      <c r="U11" s="11"/>
      <c r="V11" s="11"/>
      <c r="W11" s="11"/>
    </row>
    <row r="12" spans="1:26" ht="18" customHeight="1">
      <c r="A12" s="11"/>
      <c r="B12" s="11"/>
      <c r="C12" s="275"/>
      <c r="D12" s="20" t="s">
        <v>38</v>
      </c>
      <c r="E12" s="20"/>
      <c r="F12" s="76">
        <f>Kostnadsfordeling!E11</f>
        <v>1000</v>
      </c>
      <c r="G12" s="75" t="s">
        <v>39</v>
      </c>
      <c r="H12" s="36"/>
      <c r="I12" s="36"/>
      <c r="J12" s="36"/>
      <c r="K12" s="36"/>
      <c r="L12" s="36"/>
      <c r="M12" s="26"/>
      <c r="N12" s="11"/>
      <c r="O12" s="11"/>
      <c r="P12" s="11"/>
      <c r="Q12" s="11"/>
      <c r="R12" s="11"/>
      <c r="S12" s="11"/>
      <c r="T12" s="11"/>
      <c r="U12" s="11"/>
      <c r="V12" s="11"/>
      <c r="W12" s="11"/>
    </row>
    <row r="13" spans="1:26" ht="3.75" customHeight="1">
      <c r="A13" s="11"/>
      <c r="B13" s="11"/>
      <c r="C13" s="275"/>
      <c r="D13" s="20"/>
      <c r="E13" s="20"/>
      <c r="F13" s="15"/>
      <c r="G13" s="75"/>
      <c r="H13" s="36"/>
      <c r="I13" s="36"/>
      <c r="J13" s="36"/>
      <c r="K13" s="36"/>
      <c r="L13" s="36"/>
      <c r="M13" s="26"/>
      <c r="N13" s="11"/>
      <c r="O13" s="11"/>
      <c r="P13" s="11"/>
      <c r="Q13" s="11"/>
      <c r="R13" s="11"/>
      <c r="S13" s="11"/>
      <c r="T13" s="11"/>
      <c r="U13" s="11"/>
      <c r="V13" s="11"/>
      <c r="W13" s="11"/>
    </row>
    <row r="14" spans="1:26" ht="8.25" customHeight="1" thickBot="1">
      <c r="A14" s="11"/>
      <c r="B14" s="11"/>
      <c r="C14" s="275"/>
      <c r="D14" s="20"/>
      <c r="E14" s="20"/>
      <c r="F14" s="15"/>
      <c r="G14" s="75"/>
      <c r="H14" s="36"/>
      <c r="I14" s="36"/>
      <c r="J14" s="36"/>
      <c r="K14" s="36"/>
      <c r="L14" s="36"/>
      <c r="M14" s="26"/>
      <c r="N14" s="11"/>
      <c r="O14" s="11"/>
      <c r="P14" s="11"/>
      <c r="Q14" s="11"/>
      <c r="R14" s="11"/>
      <c r="S14" s="11"/>
      <c r="T14" s="11"/>
      <c r="U14" s="11"/>
      <c r="V14" s="11"/>
      <c r="W14" s="11"/>
    </row>
    <row r="15" spans="1:26" ht="15" customHeight="1" thickTop="1" thickBot="1">
      <c r="A15" s="11"/>
      <c r="B15" s="11"/>
      <c r="C15" s="275"/>
      <c r="D15" s="20" t="s">
        <v>40</v>
      </c>
      <c r="E15" s="18" t="s">
        <v>9</v>
      </c>
      <c r="F15" s="228">
        <v>20000</v>
      </c>
      <c r="G15" s="75" t="s">
        <v>12</v>
      </c>
      <c r="H15" s="278"/>
      <c r="I15" s="278"/>
      <c r="J15" s="278"/>
      <c r="K15" s="278"/>
      <c r="L15" s="278"/>
      <c r="M15" s="26"/>
      <c r="N15" s="11"/>
      <c r="O15" s="11"/>
      <c r="P15" s="11"/>
      <c r="Q15" s="11"/>
      <c r="R15" s="11"/>
      <c r="S15" s="11"/>
      <c r="T15" s="11"/>
      <c r="U15" s="11"/>
      <c r="V15" s="11"/>
      <c r="W15" s="11"/>
    </row>
    <row r="16" spans="1:26" ht="16.149999999999999" customHeight="1" thickTop="1" thickBot="1">
      <c r="A16" s="11"/>
      <c r="B16" s="11"/>
      <c r="C16" s="275"/>
      <c r="D16" s="20"/>
      <c r="E16" s="20"/>
      <c r="F16" s="15"/>
      <c r="G16" s="75"/>
      <c r="H16" s="278"/>
      <c r="I16" s="278"/>
      <c r="J16" s="278"/>
      <c r="K16" s="278"/>
      <c r="L16" s="278"/>
      <c r="M16" s="26"/>
      <c r="N16" s="11"/>
      <c r="O16" s="11"/>
      <c r="P16" s="11"/>
      <c r="Q16" s="11"/>
      <c r="R16" s="11"/>
      <c r="S16" s="11"/>
      <c r="T16" s="11"/>
      <c r="U16" s="11"/>
      <c r="V16" s="11"/>
      <c r="W16" s="11"/>
    </row>
    <row r="17" spans="1:23" ht="15" customHeight="1" thickTop="1" thickBot="1">
      <c r="A17" s="11"/>
      <c r="B17" s="11"/>
      <c r="C17" s="275"/>
      <c r="D17" s="20" t="s">
        <v>138</v>
      </c>
      <c r="E17" s="18" t="s">
        <v>9</v>
      </c>
      <c r="F17" s="228">
        <v>10000</v>
      </c>
      <c r="G17" s="20" t="s">
        <v>12</v>
      </c>
      <c r="H17" s="227"/>
      <c r="I17" s="19"/>
      <c r="J17" s="18"/>
      <c r="K17" s="19"/>
      <c r="L17" s="20"/>
      <c r="M17" s="26"/>
      <c r="N17" s="11"/>
      <c r="O17" s="11"/>
      <c r="P17" s="11"/>
      <c r="Q17" s="11"/>
      <c r="R17" s="11"/>
      <c r="S17" s="11"/>
      <c r="T17" s="11"/>
      <c r="U17" s="11"/>
      <c r="V17" s="11"/>
      <c r="W17" s="11"/>
    </row>
    <row r="18" spans="1:23" ht="15.6" customHeight="1" thickTop="1">
      <c r="A18" s="11"/>
      <c r="B18" s="11"/>
      <c r="C18" s="275"/>
      <c r="D18" s="20"/>
      <c r="E18" s="18"/>
      <c r="F18" s="190"/>
      <c r="G18" s="75"/>
      <c r="H18" s="190"/>
      <c r="I18" s="190"/>
      <c r="J18" s="190"/>
      <c r="K18" s="190"/>
      <c r="L18" s="77"/>
      <c r="M18" s="26"/>
      <c r="N18" s="11"/>
      <c r="O18" s="11"/>
      <c r="P18" s="11"/>
      <c r="Q18" s="11"/>
      <c r="R18" s="11"/>
      <c r="S18" s="11"/>
      <c r="T18" s="11"/>
      <c r="U18" s="11"/>
      <c r="V18" s="11"/>
      <c r="W18" s="11"/>
    </row>
    <row r="19" spans="1:23" ht="8.25" customHeight="1" thickBot="1">
      <c r="A19" s="11"/>
      <c r="B19" s="11"/>
      <c r="C19" s="276"/>
      <c r="D19" s="27"/>
      <c r="E19" s="27"/>
      <c r="F19" s="31"/>
      <c r="G19" s="31"/>
      <c r="H19" s="31"/>
      <c r="I19" s="31"/>
      <c r="J19" s="31"/>
      <c r="K19" s="31"/>
      <c r="L19" s="31"/>
      <c r="M19" s="28"/>
      <c r="N19" s="11"/>
      <c r="O19" s="11"/>
      <c r="P19" s="11"/>
      <c r="Q19" s="11"/>
      <c r="R19" s="11"/>
      <c r="S19" s="11"/>
      <c r="T19" s="11"/>
      <c r="U19" s="11"/>
      <c r="V19" s="11"/>
      <c r="W19" s="11"/>
    </row>
    <row r="20" spans="1:23" ht="3.75" customHeight="1">
      <c r="A20" s="11"/>
      <c r="B20" s="11"/>
      <c r="C20" s="73"/>
      <c r="D20" s="39"/>
      <c r="E20" s="39"/>
      <c r="F20" s="39"/>
      <c r="G20" s="39"/>
      <c r="H20" s="185"/>
      <c r="I20" s="34"/>
      <c r="J20" s="186"/>
      <c r="K20" s="186"/>
      <c r="L20" s="39"/>
      <c r="M20" s="40"/>
      <c r="N20" s="11"/>
      <c r="O20" s="11"/>
      <c r="P20" s="11"/>
      <c r="Q20" s="11"/>
      <c r="R20" s="11"/>
      <c r="S20" s="11"/>
      <c r="T20" s="11"/>
      <c r="U20" s="11"/>
      <c r="V20" s="11"/>
      <c r="W20" s="11"/>
    </row>
    <row r="21" spans="1:23" ht="15" customHeight="1">
      <c r="A21" s="11"/>
      <c r="B21" s="11"/>
      <c r="C21" s="73"/>
      <c r="D21" s="34"/>
      <c r="E21" s="34"/>
      <c r="F21" s="34"/>
      <c r="G21" s="34"/>
      <c r="H21" s="34"/>
      <c r="I21" s="34"/>
      <c r="J21" s="34"/>
      <c r="K21" s="34"/>
      <c r="L21" s="34"/>
      <c r="M21" s="40"/>
      <c r="N21" s="11"/>
      <c r="O21" s="11"/>
      <c r="P21" s="11"/>
      <c r="Q21" s="11"/>
      <c r="R21" s="11"/>
      <c r="S21" s="11"/>
      <c r="T21" s="11"/>
      <c r="U21" s="11"/>
      <c r="V21" s="11"/>
      <c r="W21" s="11"/>
    </row>
    <row r="22" spans="1:23" ht="3.75" customHeight="1">
      <c r="A22" s="11"/>
      <c r="B22" s="11"/>
      <c r="C22" s="73"/>
      <c r="D22" s="39"/>
      <c r="E22" s="39"/>
      <c r="F22" s="39"/>
      <c r="G22" s="39"/>
      <c r="H22" s="185"/>
      <c r="I22" s="34"/>
      <c r="J22" s="186"/>
      <c r="K22" s="186"/>
      <c r="L22" s="39"/>
      <c r="M22" s="40"/>
      <c r="N22" s="11"/>
      <c r="O22" s="11"/>
      <c r="P22" s="11"/>
      <c r="Q22" s="11"/>
      <c r="R22" s="11"/>
      <c r="S22" s="11"/>
      <c r="T22" s="11"/>
      <c r="U22" s="11"/>
      <c r="V22" s="11"/>
      <c r="W22" s="11"/>
    </row>
    <row r="23" spans="1:23" ht="6.75" customHeight="1" thickBot="1">
      <c r="A23" s="11"/>
      <c r="B23" s="11"/>
      <c r="C23" s="74"/>
      <c r="D23" s="41"/>
      <c r="E23" s="41"/>
      <c r="F23" s="41"/>
      <c r="G23" s="41"/>
      <c r="H23" s="41"/>
      <c r="I23" s="41"/>
      <c r="J23" s="41"/>
      <c r="K23" s="41"/>
      <c r="L23" s="41"/>
      <c r="M23" s="42"/>
      <c r="N23" s="11"/>
      <c r="O23" s="11"/>
      <c r="P23" s="11"/>
      <c r="Q23" s="11"/>
      <c r="R23" s="11"/>
      <c r="S23" s="11"/>
      <c r="T23" s="11"/>
      <c r="U23" s="11"/>
      <c r="V23" s="11"/>
      <c r="W23" s="11"/>
    </row>
    <row r="24" spans="1:23" ht="4.5" customHeight="1">
      <c r="A24" s="11"/>
      <c r="B24" s="259">
        <v>1</v>
      </c>
      <c r="C24" s="274" t="s">
        <v>25</v>
      </c>
      <c r="D24" s="24"/>
      <c r="E24" s="24"/>
      <c r="F24" s="54"/>
      <c r="G24" s="54"/>
      <c r="H24" s="55"/>
      <c r="I24" s="55"/>
      <c r="J24" s="55"/>
      <c r="K24" s="55"/>
      <c r="L24" s="43"/>
      <c r="M24" s="25"/>
      <c r="N24" s="11"/>
      <c r="O24" s="11"/>
      <c r="P24" s="11"/>
      <c r="Q24" s="11"/>
      <c r="R24" s="11"/>
      <c r="S24" s="11"/>
      <c r="T24" s="11"/>
      <c r="U24" s="11"/>
      <c r="V24" s="11"/>
      <c r="W24" s="11"/>
    </row>
    <row r="25" spans="1:23" ht="17.25" customHeight="1">
      <c r="A25" s="11"/>
      <c r="B25" s="260"/>
      <c r="C25" s="275"/>
      <c r="D25" s="20"/>
      <c r="E25" s="20"/>
      <c r="F25" s="56" t="s">
        <v>26</v>
      </c>
      <c r="G25" s="57"/>
      <c r="H25" s="56" t="s">
        <v>27</v>
      </c>
      <c r="I25" s="58"/>
      <c r="J25" s="58"/>
      <c r="K25" s="56" t="s">
        <v>144</v>
      </c>
      <c r="L25" s="44"/>
      <c r="M25" s="45"/>
      <c r="N25" s="11"/>
      <c r="O25" s="11"/>
      <c r="P25" s="11"/>
      <c r="Q25" s="11"/>
      <c r="R25" s="11"/>
      <c r="S25" s="11"/>
      <c r="T25" s="11"/>
      <c r="U25" s="11"/>
      <c r="V25" s="11"/>
      <c r="W25" s="11"/>
    </row>
    <row r="26" spans="1:23" ht="17.25" customHeight="1" thickBot="1">
      <c r="A26" s="11"/>
      <c r="B26" s="260"/>
      <c r="C26" s="275"/>
      <c r="D26" s="20"/>
      <c r="E26" s="20"/>
      <c r="F26" s="20"/>
      <c r="G26" s="20"/>
      <c r="H26" s="20"/>
      <c r="I26" s="20"/>
      <c r="J26" s="20"/>
      <c r="K26" s="20"/>
      <c r="L26" s="20"/>
      <c r="M26" s="26"/>
      <c r="N26" s="11"/>
      <c r="O26" s="11"/>
      <c r="P26" s="11"/>
      <c r="Q26" s="11"/>
      <c r="R26" s="11"/>
      <c r="S26" s="11"/>
      <c r="T26" s="11"/>
      <c r="U26" s="11"/>
      <c r="V26" s="11"/>
      <c r="W26" s="11"/>
    </row>
    <row r="27" spans="1:23" ht="15" customHeight="1" thickTop="1" thickBot="1">
      <c r="A27" s="11"/>
      <c r="B27" s="260"/>
      <c r="C27" s="275"/>
      <c r="D27" s="20" t="s">
        <v>139</v>
      </c>
      <c r="E27" s="20"/>
      <c r="F27" s="70"/>
      <c r="G27" s="20"/>
      <c r="H27" s="229">
        <v>0.5</v>
      </c>
      <c r="I27" s="36"/>
      <c r="J27" s="18" t="s">
        <v>9</v>
      </c>
      <c r="K27" s="231">
        <f>((F15+ F17-K31)*H27)</f>
        <v>14000</v>
      </c>
      <c r="L27" s="36" t="s">
        <v>28</v>
      </c>
      <c r="M27" s="45"/>
      <c r="N27" s="11"/>
      <c r="O27" s="11"/>
      <c r="P27" s="11"/>
      <c r="Q27" s="11"/>
      <c r="R27" s="11"/>
      <c r="S27" s="11"/>
      <c r="T27" s="11"/>
      <c r="U27" s="11"/>
      <c r="V27" s="11"/>
      <c r="W27" s="11"/>
    </row>
    <row r="28" spans="1:23" ht="16.5" customHeight="1" thickTop="1">
      <c r="A28" s="11"/>
      <c r="B28" s="260"/>
      <c r="C28" s="275"/>
      <c r="D28" s="280" t="s">
        <v>145</v>
      </c>
      <c r="E28" s="20"/>
      <c r="F28" s="20"/>
      <c r="G28" s="19"/>
      <c r="H28" s="15"/>
      <c r="I28" s="15"/>
      <c r="J28" s="15"/>
      <c r="K28" s="36"/>
      <c r="L28" s="15"/>
      <c r="M28" s="26"/>
      <c r="N28" s="11"/>
      <c r="O28" s="11"/>
      <c r="P28" s="11"/>
      <c r="Q28" s="11"/>
      <c r="R28" s="11"/>
      <c r="S28" s="11"/>
      <c r="T28" s="11"/>
      <c r="U28" s="11"/>
      <c r="V28" s="11"/>
      <c r="W28" s="11"/>
    </row>
    <row r="29" spans="1:23" ht="15" customHeight="1">
      <c r="A29" s="11"/>
      <c r="B29" s="260"/>
      <c r="C29" s="275"/>
      <c r="D29" s="280"/>
      <c r="E29" s="18" t="s">
        <v>9</v>
      </c>
      <c r="F29" s="19">
        <f>Kostnadsfordeling!E42</f>
        <v>5</v>
      </c>
      <c r="G29" s="19" t="s">
        <v>30</v>
      </c>
      <c r="H29" s="230">
        <f>1-H27</f>
        <v>0.5</v>
      </c>
      <c r="I29" s="36"/>
      <c r="J29" s="18" t="s">
        <v>9</v>
      </c>
      <c r="K29" s="231">
        <f>((F15+F17)*H29)/F29</f>
        <v>3000</v>
      </c>
      <c r="L29" s="36" t="s">
        <v>28</v>
      </c>
      <c r="M29" s="26"/>
      <c r="N29" s="11"/>
      <c r="O29" s="11"/>
      <c r="P29" s="11"/>
      <c r="Q29" s="11"/>
      <c r="R29" s="11"/>
      <c r="S29" s="11"/>
      <c r="T29" s="11"/>
      <c r="U29" s="11"/>
      <c r="V29" s="11"/>
      <c r="W29" s="11"/>
    </row>
    <row r="30" spans="1:23" ht="21" customHeight="1" thickBot="1">
      <c r="A30" s="11"/>
      <c r="B30" s="260"/>
      <c r="C30" s="275"/>
      <c r="D30" s="280"/>
      <c r="E30" s="20"/>
      <c r="F30" s="20"/>
      <c r="G30" s="19"/>
      <c r="H30" s="19"/>
      <c r="I30" s="19"/>
      <c r="J30" s="19"/>
      <c r="K30" s="19"/>
      <c r="L30" s="36"/>
      <c r="M30" s="26"/>
      <c r="N30" s="11"/>
      <c r="O30" s="11"/>
      <c r="P30" s="11"/>
      <c r="Q30" s="11"/>
      <c r="R30" s="11"/>
      <c r="S30" s="11"/>
      <c r="T30" s="11"/>
      <c r="U30" s="11"/>
      <c r="V30" s="11"/>
      <c r="W30" s="11"/>
    </row>
    <row r="31" spans="1:23" ht="15" customHeight="1" thickTop="1" thickBot="1">
      <c r="A31" s="11"/>
      <c r="B31" s="260"/>
      <c r="C31" s="275"/>
      <c r="D31" s="19" t="s">
        <v>41</v>
      </c>
      <c r="E31" s="18" t="s">
        <v>9</v>
      </c>
      <c r="F31" s="228">
        <v>50</v>
      </c>
      <c r="G31" s="19" t="s">
        <v>30</v>
      </c>
      <c r="H31" s="19"/>
      <c r="I31" s="19"/>
      <c r="J31" s="18" t="s">
        <v>9</v>
      </c>
      <c r="K31" s="231">
        <f>F31*F33</f>
        <v>2000</v>
      </c>
      <c r="L31" s="36" t="s">
        <v>28</v>
      </c>
      <c r="M31" s="46"/>
      <c r="N31" s="261"/>
      <c r="O31" s="262"/>
      <c r="P31" s="262"/>
      <c r="Q31" s="262"/>
      <c r="R31" s="189"/>
      <c r="S31" s="11"/>
      <c r="T31" s="11"/>
      <c r="U31" s="11"/>
      <c r="V31" s="11"/>
      <c r="W31" s="11"/>
    </row>
    <row r="32" spans="1:23" ht="9" customHeight="1" thickTop="1" thickBot="1">
      <c r="A32" s="11"/>
      <c r="B32" s="260"/>
      <c r="C32" s="275"/>
      <c r="D32" s="19"/>
      <c r="E32" s="18"/>
      <c r="F32" s="240"/>
      <c r="G32" s="19"/>
      <c r="H32" s="19"/>
      <c r="I32" s="19"/>
      <c r="J32" s="18"/>
      <c r="K32" s="231"/>
      <c r="L32" s="36"/>
      <c r="M32" s="46"/>
      <c r="N32" s="261"/>
      <c r="O32" s="262"/>
      <c r="P32" s="262"/>
      <c r="Q32" s="262"/>
      <c r="R32" s="189"/>
      <c r="S32" s="11"/>
      <c r="T32" s="11"/>
      <c r="U32" s="11"/>
      <c r="V32" s="11"/>
      <c r="W32" s="11"/>
    </row>
    <row r="33" spans="1:23" ht="15.75" customHeight="1" thickTop="1" thickBot="1">
      <c r="A33" s="11"/>
      <c r="B33" s="260"/>
      <c r="C33" s="275"/>
      <c r="D33" s="232" t="s">
        <v>31</v>
      </c>
      <c r="E33" s="18" t="s">
        <v>9</v>
      </c>
      <c r="F33" s="228">
        <f>Kostnadsfordeling!E46</f>
        <v>40</v>
      </c>
      <c r="G33" s="19" t="s">
        <v>28</v>
      </c>
      <c r="H33" s="19"/>
      <c r="I33" s="19"/>
      <c r="J33" s="19"/>
      <c r="K33" s="19"/>
      <c r="L33" s="19"/>
      <c r="M33" s="46"/>
      <c r="N33" s="261"/>
      <c r="O33" s="262"/>
      <c r="P33" s="262"/>
      <c r="Q33" s="262"/>
      <c r="R33" s="189"/>
      <c r="S33" s="11"/>
      <c r="T33" s="11"/>
      <c r="U33" s="11"/>
      <c r="V33" s="11"/>
      <c r="W33" s="11"/>
    </row>
    <row r="34" spans="1:23" ht="6" customHeight="1" thickTop="1" thickBot="1">
      <c r="A34" s="11"/>
      <c r="B34" s="260"/>
      <c r="C34" s="276"/>
      <c r="D34" s="27"/>
      <c r="E34" s="27"/>
      <c r="F34" s="27"/>
      <c r="G34" s="47"/>
      <c r="H34" s="47"/>
      <c r="I34" s="47"/>
      <c r="J34" s="47"/>
      <c r="K34" s="47"/>
      <c r="L34" s="47"/>
      <c r="M34" s="48"/>
      <c r="N34" s="261"/>
      <c r="O34" s="262"/>
      <c r="P34" s="262"/>
      <c r="Q34" s="262"/>
      <c r="R34" s="189"/>
      <c r="S34" s="11"/>
      <c r="T34" s="11"/>
      <c r="U34" s="11"/>
      <c r="V34" s="11"/>
      <c r="W34" s="11"/>
    </row>
    <row r="35" spans="1:23" ht="16.5" customHeight="1">
      <c r="A35" s="11"/>
      <c r="B35" s="71"/>
      <c r="C35" s="11"/>
      <c r="D35" s="11"/>
      <c r="E35" s="11"/>
      <c r="F35" s="11"/>
      <c r="G35" s="11"/>
      <c r="H35" s="11"/>
      <c r="I35" s="11"/>
      <c r="J35" s="11"/>
      <c r="K35" s="11"/>
      <c r="L35" s="11"/>
      <c r="M35" s="11"/>
      <c r="N35" s="11"/>
      <c r="O35" s="11"/>
      <c r="P35" s="11"/>
      <c r="Q35" s="11"/>
      <c r="R35" s="11"/>
      <c r="S35" s="11"/>
      <c r="T35" s="11"/>
      <c r="U35" s="11"/>
      <c r="V35" s="11"/>
      <c r="W35" s="11"/>
    </row>
    <row r="36" spans="1:23" ht="21" customHeight="1">
      <c r="A36" s="11"/>
      <c r="B36" s="11"/>
      <c r="C36" s="277" t="s">
        <v>123</v>
      </c>
      <c r="D36" s="277"/>
      <c r="E36" s="277"/>
      <c r="F36" s="277"/>
      <c r="G36" s="277"/>
      <c r="H36" s="277"/>
      <c r="I36" s="277"/>
      <c r="J36" s="277"/>
      <c r="K36" s="277"/>
      <c r="L36" s="277"/>
      <c r="M36" s="277"/>
      <c r="N36" s="11"/>
      <c r="O36" s="11"/>
      <c r="P36" s="11"/>
      <c r="Q36" s="11"/>
      <c r="R36" s="11"/>
      <c r="S36" s="11"/>
      <c r="T36" s="11"/>
      <c r="U36" s="11"/>
      <c r="V36" s="11"/>
      <c r="W36" s="11"/>
    </row>
    <row r="37" spans="1:23" ht="15.75" customHeight="1">
      <c r="A37" s="11"/>
      <c r="B37" s="11"/>
      <c r="C37" s="277"/>
      <c r="D37" s="277"/>
      <c r="E37" s="277"/>
      <c r="F37" s="277"/>
      <c r="G37" s="277"/>
      <c r="H37" s="277"/>
      <c r="I37" s="277"/>
      <c r="J37" s="277"/>
      <c r="K37" s="277"/>
      <c r="L37" s="277"/>
      <c r="M37" s="277"/>
      <c r="N37" s="11"/>
      <c r="O37" s="11"/>
      <c r="P37" s="11"/>
      <c r="Q37" s="11"/>
      <c r="R37" s="11"/>
      <c r="S37" s="11"/>
      <c r="T37" s="11"/>
      <c r="U37" s="11"/>
      <c r="V37" s="11"/>
      <c r="W37" s="11"/>
    </row>
    <row r="38" spans="1:23" ht="18.75" customHeight="1">
      <c r="A38" s="11"/>
      <c r="B38" s="11"/>
      <c r="C38" s="11"/>
      <c r="D38" s="11"/>
      <c r="E38" s="11"/>
      <c r="F38" s="11"/>
      <c r="G38" s="12"/>
      <c r="H38" s="12"/>
      <c r="I38" s="11"/>
      <c r="J38" s="11"/>
      <c r="K38" s="11"/>
      <c r="L38" s="11"/>
      <c r="M38" s="11"/>
      <c r="N38" s="11"/>
      <c r="O38" s="11"/>
      <c r="P38" s="11"/>
      <c r="Q38" s="11"/>
      <c r="R38" s="11"/>
      <c r="S38" s="11"/>
      <c r="T38" s="11"/>
      <c r="U38" s="11"/>
      <c r="V38" s="11"/>
      <c r="W38" s="11"/>
    </row>
    <row r="39" spans="1:23" ht="16.149999999999999" customHeight="1">
      <c r="A39" s="10"/>
      <c r="B39" s="10"/>
      <c r="C39" s="10"/>
      <c r="D39" s="10"/>
      <c r="E39" s="10"/>
      <c r="F39" s="10"/>
      <c r="G39" s="10"/>
      <c r="H39" s="10"/>
      <c r="I39" s="10"/>
      <c r="J39" s="10"/>
      <c r="K39" s="10"/>
      <c r="L39" s="10"/>
      <c r="M39" s="10"/>
      <c r="N39" s="10"/>
      <c r="O39" s="10"/>
      <c r="P39" s="10"/>
      <c r="Q39" s="10"/>
      <c r="R39" s="10"/>
      <c r="S39" s="10"/>
      <c r="T39" s="10"/>
      <c r="U39" s="10"/>
      <c r="V39" s="10"/>
      <c r="W39" s="10"/>
    </row>
    <row r="40" spans="1:23" ht="7.15" customHeight="1">
      <c r="A40" s="52"/>
      <c r="B40" s="272" t="s">
        <v>35</v>
      </c>
      <c r="C40" s="272"/>
      <c r="D40" s="272"/>
      <c r="E40" s="272"/>
      <c r="F40" s="272"/>
      <c r="G40" s="272"/>
      <c r="H40" s="272"/>
      <c r="I40" s="272"/>
      <c r="J40" s="272"/>
      <c r="K40" s="272"/>
      <c r="L40" s="68"/>
      <c r="M40" s="68"/>
      <c r="N40" s="68"/>
      <c r="O40" s="68"/>
      <c r="P40" s="68"/>
      <c r="Q40" s="68"/>
      <c r="R40" s="68"/>
      <c r="S40" s="68"/>
      <c r="T40" s="53"/>
      <c r="U40" s="53"/>
      <c r="V40" s="53"/>
      <c r="W40" s="53"/>
    </row>
    <row r="41" spans="1:23" ht="16.149999999999999" customHeight="1">
      <c r="A41" s="52"/>
      <c r="B41" s="272"/>
      <c r="C41" s="272"/>
      <c r="D41" s="272"/>
      <c r="E41" s="272"/>
      <c r="F41" s="272"/>
      <c r="G41" s="272"/>
      <c r="H41" s="272"/>
      <c r="I41" s="272"/>
      <c r="J41" s="272"/>
      <c r="K41" s="272"/>
      <c r="L41" s="68"/>
      <c r="M41" s="68"/>
      <c r="N41" s="68"/>
      <c r="O41" s="68"/>
      <c r="P41" s="68"/>
      <c r="Q41" s="68"/>
      <c r="R41" s="68"/>
      <c r="S41" s="68"/>
      <c r="T41" s="53"/>
      <c r="U41" s="53"/>
      <c r="V41" s="53"/>
      <c r="W41" s="53"/>
    </row>
    <row r="42" spans="1:23" ht="33.75" customHeight="1">
      <c r="A42" s="52"/>
      <c r="B42" s="272"/>
      <c r="C42" s="272"/>
      <c r="D42" s="272"/>
      <c r="E42" s="272"/>
      <c r="F42" s="272"/>
      <c r="G42" s="272"/>
      <c r="H42" s="272"/>
      <c r="I42" s="272"/>
      <c r="J42" s="272"/>
      <c r="K42" s="272"/>
      <c r="L42" s="53"/>
      <c r="M42" s="53"/>
      <c r="N42" s="53"/>
      <c r="O42" s="53"/>
      <c r="P42" s="53"/>
      <c r="Q42" s="53"/>
      <c r="R42" s="53"/>
      <c r="S42" s="53"/>
      <c r="T42" s="53"/>
      <c r="U42" s="53"/>
      <c r="V42" s="53"/>
      <c r="W42" s="53"/>
    </row>
    <row r="43" spans="1:23" ht="15" hidden="1" customHeight="1"/>
    <row r="44" spans="1:23" ht="7.9" hidden="1" customHeight="1"/>
    <row r="46" spans="1:23" ht="15.75" hidden="1" customHeight="1"/>
    <row r="47" spans="1:23" ht="15.75" hidden="1" customHeight="1"/>
  </sheetData>
  <sheetProtection algorithmName="SHA-512" hashValue="2oYZqg8YP9W8GZ226goB+1iqiEWp08ZfiI7/0zsHmfDhsLScLFldbPlool1/tNH3VToTz5lcepgRDjAXoVjFOg==" saltValue="SKudSa+7rIo5iX+Jc16RNA==" spinCount="100000" sheet="1" objects="1" scenarios="1" selectLockedCells="1"/>
  <protectedRanges>
    <protectedRange sqref="F17" name="Område11"/>
    <protectedRange sqref="F33" name="Område10"/>
    <protectedRange sqref="F29" name="Område8"/>
    <protectedRange sqref="H27" name="Område7"/>
    <protectedRange sqref="F15 F31:F32" name="Område3"/>
    <protectedRange sqref="F12" name="Område1"/>
  </protectedRanges>
  <mergeCells count="10">
    <mergeCell ref="B40:K42"/>
    <mergeCell ref="C36:M37"/>
    <mergeCell ref="N31:Q34"/>
    <mergeCell ref="C6:M6"/>
    <mergeCell ref="H15:L16"/>
    <mergeCell ref="C7:M8"/>
    <mergeCell ref="C11:C19"/>
    <mergeCell ref="B24:B34"/>
    <mergeCell ref="C24:C34"/>
    <mergeCell ref="D28:D30"/>
  </mergeCells>
  <conditionalFormatting sqref="F15">
    <cfRule type="colorScale" priority="29">
      <colorScale>
        <cfvo type="formula" val="&quot;&gt;&quot;&quot;$T$20+$T$22&quot;&quot;&quot;"/>
        <cfvo type="max"/>
        <color rgb="FFFF7128"/>
        <color rgb="FFFFEF9C"/>
      </colorScale>
    </cfRule>
    <cfRule type="colorScale" priority="30">
      <colorScale>
        <cfvo type="num" val="0"/>
        <cfvo type="max"/>
        <color theme="0"/>
        <color theme="0"/>
      </colorScale>
    </cfRule>
    <cfRule type="colorScale" priority="31">
      <colorScale>
        <cfvo type="num" val="0"/>
        <cfvo type="max"/>
        <color theme="0"/>
        <color theme="0"/>
      </colorScale>
    </cfRule>
    <cfRule type="colorScale" priority="32">
      <colorScale>
        <cfvo type="num" val="0"/>
        <cfvo type="max"/>
        <color theme="0"/>
        <color theme="0"/>
      </colorScale>
    </cfRule>
  </conditionalFormatting>
  <conditionalFormatting sqref="F17">
    <cfRule type="colorScale" priority="25">
      <colorScale>
        <cfvo type="formula" val="&quot;&gt;&quot;&quot;$T$20+$T$22&quot;&quot;&quot;"/>
        <cfvo type="max"/>
        <color rgb="FFFF7128"/>
        <color rgb="FFFFEF9C"/>
      </colorScale>
    </cfRule>
    <cfRule type="colorScale" priority="26">
      <colorScale>
        <cfvo type="num" val="0"/>
        <cfvo type="max"/>
        <color theme="0"/>
        <color theme="0"/>
      </colorScale>
    </cfRule>
    <cfRule type="colorScale" priority="27">
      <colorScale>
        <cfvo type="num" val="0"/>
        <cfvo type="max"/>
        <color theme="0"/>
        <color theme="0"/>
      </colorScale>
    </cfRule>
    <cfRule type="colorScale" priority="28">
      <colorScale>
        <cfvo type="num" val="0"/>
        <cfvo type="max"/>
        <color theme="0"/>
        <color theme="0"/>
      </colorScale>
    </cfRule>
  </conditionalFormatting>
  <conditionalFormatting sqref="F31:F33">
    <cfRule type="colorScale" priority="13">
      <colorScale>
        <cfvo type="formula" val="&quot;&gt;&quot;&quot;$T$20+$T$22&quot;&quot;&quot;"/>
        <cfvo type="max"/>
        <color rgb="FFFF7128"/>
        <color rgb="FFFFEF9C"/>
      </colorScale>
    </cfRule>
    <cfRule type="colorScale" priority="14">
      <colorScale>
        <cfvo type="num" val="0"/>
        <cfvo type="max"/>
        <color theme="0"/>
        <color theme="0"/>
      </colorScale>
    </cfRule>
    <cfRule type="colorScale" priority="15">
      <colorScale>
        <cfvo type="num" val="0"/>
        <cfvo type="max"/>
        <color theme="0"/>
        <color theme="0"/>
      </colorScale>
    </cfRule>
    <cfRule type="colorScale" priority="16">
      <colorScale>
        <cfvo type="num" val="0"/>
        <cfvo type="max"/>
        <color theme="0"/>
        <color theme="0"/>
      </colorScale>
    </cfRule>
  </conditionalFormatting>
  <conditionalFormatting sqref="H27">
    <cfRule type="colorScale" priority="21">
      <colorScale>
        <cfvo type="formula" val="&quot;&gt;&quot;&quot;$T$20+$T$22&quot;&quot;&quot;"/>
        <cfvo type="max"/>
        <color rgb="FFFF7128"/>
        <color rgb="FFFFEF9C"/>
      </colorScale>
    </cfRule>
    <cfRule type="colorScale" priority="22">
      <colorScale>
        <cfvo type="num" val="0"/>
        <cfvo type="max"/>
        <color theme="0"/>
        <color theme="0"/>
      </colorScale>
    </cfRule>
    <cfRule type="colorScale" priority="23">
      <colorScale>
        <cfvo type="num" val="0"/>
        <cfvo type="max"/>
        <color theme="0"/>
        <color theme="0"/>
      </colorScale>
    </cfRule>
    <cfRule type="colorScale" priority="24">
      <colorScale>
        <cfvo type="num" val="0"/>
        <cfvo type="max"/>
        <color theme="0"/>
        <color theme="0"/>
      </colorScale>
    </cfRule>
  </conditionalFormatting>
  <pageMargins left="0.7" right="0.7" top="0.75" bottom="0.75" header="0.3" footer="0.3"/>
  <pageSetup paperSize="9" scale="6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D5AE-66DA-4A2C-A71E-2AC3AD681B2B}">
  <sheetPr>
    <tabColor rgb="FF0070C0"/>
  </sheetPr>
  <dimension ref="A1:I62"/>
  <sheetViews>
    <sheetView showGridLines="0" showRowColHeaders="0" zoomScale="120" zoomScaleNormal="120" workbookViewId="0">
      <selection activeCell="C22" sqref="C22"/>
    </sheetView>
  </sheetViews>
  <sheetFormatPr baseColWidth="10" defaultColWidth="0" defaultRowHeight="15" zeroHeight="1"/>
  <cols>
    <col min="1" max="1" width="7.28515625" customWidth="1"/>
    <col min="2" max="2" width="58" bestFit="1" customWidth="1"/>
    <col min="3" max="3" width="25.28515625" customWidth="1"/>
    <col min="4" max="4" width="11" customWidth="1"/>
    <col min="5" max="5" width="16.7109375" customWidth="1"/>
    <col min="6" max="6" width="12.28515625" customWidth="1"/>
    <col min="7" max="7" width="13.7109375" customWidth="1"/>
    <col min="8" max="8" width="10" bestFit="1" customWidth="1"/>
    <col min="9" max="9" width="9.7109375" bestFit="1" customWidth="1"/>
    <col min="10" max="16384" width="10.85546875" hidden="1"/>
  </cols>
  <sheetData>
    <row r="1" spans="1:9" ht="6.6" customHeight="1">
      <c r="A1" s="3"/>
      <c r="B1" s="3"/>
      <c r="C1" s="4"/>
      <c r="D1" s="4"/>
      <c r="E1" s="4"/>
      <c r="F1" s="4"/>
      <c r="G1" s="4"/>
      <c r="H1" s="4"/>
      <c r="I1" s="4"/>
    </row>
    <row r="2" spans="1:9" ht="49.15" customHeight="1">
      <c r="A2" s="3"/>
      <c r="B2" s="286" t="s">
        <v>42</v>
      </c>
      <c r="C2" s="286"/>
      <c r="D2" s="286"/>
      <c r="E2" s="115"/>
      <c r="F2" s="115"/>
      <c r="G2" s="115"/>
      <c r="H2" s="115"/>
      <c r="I2" s="115"/>
    </row>
    <row r="3" spans="1:9" ht="9" customHeight="1">
      <c r="A3" s="3"/>
      <c r="B3" s="286"/>
      <c r="C3" s="286"/>
      <c r="D3" s="286"/>
      <c r="E3" s="115"/>
      <c r="F3" s="115"/>
      <c r="G3" s="6"/>
      <c r="H3" s="6"/>
      <c r="I3" s="9" t="s">
        <v>140</v>
      </c>
    </row>
    <row r="4" spans="1:9" ht="5.65" customHeight="1">
      <c r="A4" s="10"/>
      <c r="B4" s="10"/>
      <c r="C4" s="10"/>
      <c r="D4" s="10"/>
      <c r="E4" s="10"/>
      <c r="F4" s="10"/>
      <c r="G4" s="10"/>
      <c r="H4" s="10"/>
      <c r="I4" s="10"/>
    </row>
    <row r="5" spans="1:9" ht="4.5" customHeight="1">
      <c r="A5" s="11"/>
      <c r="B5" s="11"/>
      <c r="C5" s="11"/>
      <c r="D5" s="11"/>
      <c r="E5" s="11"/>
      <c r="F5" s="11"/>
      <c r="G5" s="11"/>
      <c r="H5" s="11"/>
      <c r="I5" s="11"/>
    </row>
    <row r="6" spans="1:9" ht="10.5" customHeight="1">
      <c r="A6" s="11"/>
      <c r="B6" s="114"/>
      <c r="C6" s="114"/>
      <c r="D6" s="114"/>
      <c r="E6" s="114"/>
      <c r="F6" s="114"/>
      <c r="G6" s="114"/>
      <c r="H6" s="114"/>
      <c r="I6" s="114"/>
    </row>
    <row r="7" spans="1:9" ht="18" customHeight="1">
      <c r="A7" s="11"/>
      <c r="B7" s="287" t="s">
        <v>43</v>
      </c>
      <c r="C7" s="287"/>
      <c r="D7" s="287"/>
      <c r="E7" s="287"/>
      <c r="F7" s="287"/>
      <c r="G7" s="288"/>
      <c r="H7" s="288"/>
      <c r="I7" s="288"/>
    </row>
    <row r="8" spans="1:9" ht="38.65" customHeight="1">
      <c r="A8" s="11"/>
      <c r="B8" s="297" t="s">
        <v>122</v>
      </c>
      <c r="C8" s="297"/>
      <c r="D8" s="297"/>
      <c r="E8" s="297"/>
      <c r="F8" s="165"/>
      <c r="G8" s="165"/>
      <c r="H8" s="165"/>
      <c r="I8" s="165"/>
    </row>
    <row r="9" spans="1:9" ht="6" customHeight="1">
      <c r="A9" s="11"/>
      <c r="B9" s="114"/>
      <c r="C9" s="114"/>
      <c r="D9" s="114"/>
      <c r="E9" s="114"/>
      <c r="F9" s="114"/>
      <c r="G9" s="114"/>
      <c r="H9" s="114"/>
      <c r="I9" s="114"/>
    </row>
    <row r="10" spans="1:9" ht="18" customHeight="1" thickBot="1">
      <c r="A10" s="11"/>
      <c r="B10" s="285"/>
      <c r="C10" s="285"/>
      <c r="D10" s="192"/>
      <c r="E10" s="192"/>
      <c r="F10" s="11"/>
      <c r="G10" s="11"/>
      <c r="H10" s="11"/>
      <c r="I10" s="11"/>
    </row>
    <row r="11" spans="1:9" ht="24" customHeight="1">
      <c r="A11" s="11"/>
      <c r="B11" s="120" t="s">
        <v>44</v>
      </c>
      <c r="C11" s="121"/>
      <c r="D11" s="164" t="s">
        <v>45</v>
      </c>
      <c r="E11" s="63"/>
      <c r="F11" s="11"/>
      <c r="G11" s="11"/>
      <c r="H11" s="11"/>
      <c r="I11" s="11"/>
    </row>
    <row r="12" spans="1:9" ht="18" customHeight="1">
      <c r="A12" s="11"/>
      <c r="B12" s="158" t="s">
        <v>46</v>
      </c>
      <c r="C12" s="19"/>
      <c r="D12" s="161">
        <v>7.5</v>
      </c>
      <c r="E12" s="64"/>
      <c r="F12" s="11"/>
      <c r="G12" s="11"/>
      <c r="H12" s="11"/>
      <c r="I12" s="11"/>
    </row>
    <row r="13" spans="1:9" ht="18" customHeight="1">
      <c r="A13" s="11"/>
      <c r="B13" s="158" t="s">
        <v>47</v>
      </c>
      <c r="C13" s="19"/>
      <c r="D13" s="161">
        <v>5</v>
      </c>
      <c r="E13" s="64"/>
      <c r="F13" s="11"/>
      <c r="G13" s="11"/>
      <c r="H13" s="11"/>
      <c r="I13" s="11"/>
    </row>
    <row r="14" spans="1:9" ht="18" customHeight="1">
      <c r="A14" s="11"/>
      <c r="B14" s="158" t="s">
        <v>48</v>
      </c>
      <c r="C14" s="19"/>
      <c r="D14" s="161">
        <v>8.6999999999999993</v>
      </c>
      <c r="E14" s="64"/>
      <c r="F14" s="11"/>
      <c r="G14" s="11"/>
      <c r="H14" s="11"/>
      <c r="I14" s="11"/>
    </row>
    <row r="15" spans="1:9" ht="18" customHeight="1">
      <c r="A15" s="11"/>
      <c r="B15" s="158" t="s">
        <v>49</v>
      </c>
      <c r="C15" s="19"/>
      <c r="D15" s="161">
        <v>6.8</v>
      </c>
      <c r="E15" s="65"/>
      <c r="F15" s="11"/>
      <c r="G15" s="11"/>
      <c r="H15" s="11"/>
      <c r="I15" s="11"/>
    </row>
    <row r="16" spans="1:9" ht="18" customHeight="1">
      <c r="A16" s="11"/>
      <c r="B16" s="159" t="s">
        <v>50</v>
      </c>
      <c r="C16" s="19"/>
      <c r="D16" s="162">
        <v>4.5999999999999996</v>
      </c>
      <c r="E16" s="65"/>
      <c r="F16" s="11"/>
      <c r="G16" s="11"/>
      <c r="H16" s="11"/>
      <c r="I16" s="11"/>
    </row>
    <row r="17" spans="1:9" ht="18" customHeight="1">
      <c r="A17" s="11"/>
      <c r="B17" s="159" t="s">
        <v>51</v>
      </c>
      <c r="C17" s="19"/>
      <c r="D17" s="162">
        <v>5.0999999999999996</v>
      </c>
      <c r="E17" s="65"/>
      <c r="F17" s="11"/>
      <c r="G17" s="11"/>
      <c r="H17" s="11"/>
      <c r="I17" s="11"/>
    </row>
    <row r="18" spans="1:9" ht="18" customHeight="1">
      <c r="A18" s="11"/>
      <c r="B18" s="159" t="s">
        <v>52</v>
      </c>
      <c r="C18" s="19"/>
      <c r="D18" s="162">
        <v>8.1999999999999993</v>
      </c>
      <c r="E18" s="66"/>
      <c r="F18" s="11"/>
      <c r="G18" s="11"/>
      <c r="H18" s="11"/>
      <c r="I18" s="11"/>
    </row>
    <row r="19" spans="1:9" ht="18" customHeight="1" thickBot="1">
      <c r="A19" s="11"/>
      <c r="B19" s="158" t="s">
        <v>53</v>
      </c>
      <c r="C19" s="160" t="s">
        <v>9</v>
      </c>
      <c r="D19" s="163">
        <v>13.8</v>
      </c>
      <c r="E19" s="117"/>
      <c r="F19" s="11"/>
      <c r="G19" s="11"/>
      <c r="H19" s="11"/>
      <c r="I19" s="11"/>
    </row>
    <row r="20" spans="1:9" ht="23.65" customHeight="1">
      <c r="A20" s="11"/>
      <c r="B20" s="124" t="s">
        <v>54</v>
      </c>
      <c r="C20" s="125"/>
      <c r="D20" s="38"/>
      <c r="E20" s="11"/>
      <c r="F20" s="11"/>
      <c r="G20" s="11"/>
      <c r="H20" s="11"/>
      <c r="I20" s="11"/>
    </row>
    <row r="21" spans="1:9" ht="18" customHeight="1">
      <c r="A21" s="11"/>
      <c r="B21" s="206" t="s">
        <v>55</v>
      </c>
      <c r="C21" s="122"/>
      <c r="D21" s="40"/>
      <c r="E21" s="11"/>
      <c r="F21" s="11"/>
      <c r="G21" s="11"/>
      <c r="H21" s="11"/>
      <c r="I21" s="11"/>
    </row>
    <row r="22" spans="1:9" ht="18" customHeight="1">
      <c r="A22" s="11"/>
      <c r="B22" s="118" t="s">
        <v>56</v>
      </c>
      <c r="C22" s="122"/>
      <c r="D22" s="40"/>
      <c r="E22" s="11"/>
      <c r="F22" s="132"/>
      <c r="G22" s="11"/>
      <c r="H22" s="11"/>
      <c r="I22" s="11"/>
    </row>
    <row r="23" spans="1:9" ht="18" customHeight="1">
      <c r="A23" s="11"/>
      <c r="B23" s="118" t="s">
        <v>57</v>
      </c>
      <c r="C23" s="122"/>
      <c r="D23" s="40"/>
      <c r="E23" s="11"/>
      <c r="F23" s="11"/>
      <c r="G23" s="11"/>
      <c r="H23" s="11"/>
      <c r="I23" s="11"/>
    </row>
    <row r="24" spans="1:9" ht="24.4" customHeight="1" thickBot="1">
      <c r="A24" s="11"/>
      <c r="B24" s="119" t="s">
        <v>58</v>
      </c>
      <c r="C24" s="123"/>
      <c r="D24" s="79"/>
      <c r="E24" s="11"/>
      <c r="F24" s="11"/>
      <c r="G24" s="11"/>
      <c r="H24" s="11"/>
      <c r="I24" s="11"/>
    </row>
    <row r="25" spans="1:9" ht="18" customHeight="1" thickBot="1">
      <c r="A25" s="11"/>
      <c r="B25" s="11"/>
      <c r="C25" s="11"/>
      <c r="D25" s="11"/>
      <c r="E25" s="11"/>
      <c r="F25" s="11"/>
      <c r="G25" s="11"/>
      <c r="H25" s="11"/>
      <c r="I25" s="11"/>
    </row>
    <row r="26" spans="1:9" ht="24" customHeight="1" thickBot="1">
      <c r="A26" s="11"/>
      <c r="B26" s="116" t="s">
        <v>59</v>
      </c>
      <c r="C26" s="306"/>
      <c r="D26" s="306"/>
      <c r="E26" s="306"/>
      <c r="F26" s="306"/>
      <c r="G26" s="147" t="s">
        <v>60</v>
      </c>
      <c r="H26" s="11"/>
      <c r="I26" s="11"/>
    </row>
    <row r="27" spans="1:9" ht="62.65" customHeight="1" thickBot="1">
      <c r="A27" s="11"/>
      <c r="B27" s="179" t="s">
        <v>61</v>
      </c>
      <c r="C27" s="289" t="s">
        <v>62</v>
      </c>
      <c r="D27" s="290"/>
      <c r="E27" s="180" t="s">
        <v>63</v>
      </c>
      <c r="F27" s="181" t="s">
        <v>64</v>
      </c>
      <c r="G27" s="182" t="s">
        <v>45</v>
      </c>
      <c r="H27" s="11"/>
      <c r="I27" s="11"/>
    </row>
    <row r="28" spans="1:9" ht="18" customHeight="1">
      <c r="A28" s="11"/>
      <c r="B28" s="137" t="s">
        <v>65</v>
      </c>
      <c r="C28" s="283"/>
      <c r="D28" s="284"/>
      <c r="E28" s="153">
        <v>5</v>
      </c>
      <c r="F28" s="154">
        <v>2</v>
      </c>
      <c r="G28" s="148">
        <f>F28/E28</f>
        <v>0.4</v>
      </c>
      <c r="H28" s="11"/>
      <c r="I28" s="11"/>
    </row>
    <row r="29" spans="1:9" ht="18" customHeight="1">
      <c r="A29" s="11"/>
      <c r="B29" s="138" t="s">
        <v>66</v>
      </c>
      <c r="C29" s="281" t="s">
        <v>67</v>
      </c>
      <c r="D29" s="282"/>
      <c r="E29" s="155">
        <v>2.5</v>
      </c>
      <c r="F29" s="156">
        <v>1</v>
      </c>
      <c r="G29" s="149">
        <f>F29/E29</f>
        <v>0.4</v>
      </c>
      <c r="H29" s="11"/>
      <c r="I29" s="11"/>
    </row>
    <row r="30" spans="1:9" ht="18" customHeight="1">
      <c r="A30" s="11"/>
      <c r="B30" s="138" t="s">
        <v>68</v>
      </c>
      <c r="C30" s="281" t="s">
        <v>69</v>
      </c>
      <c r="D30" s="282"/>
      <c r="E30" s="155">
        <v>2.5</v>
      </c>
      <c r="F30" s="156">
        <v>2</v>
      </c>
      <c r="G30" s="149">
        <f t="shared" ref="G30" si="0">F30/E30</f>
        <v>0.8</v>
      </c>
      <c r="H30" s="11"/>
      <c r="I30" s="11"/>
    </row>
    <row r="31" spans="1:9" ht="18" customHeight="1">
      <c r="A31" s="11"/>
      <c r="B31" s="138" t="s">
        <v>70</v>
      </c>
      <c r="C31" s="281" t="s">
        <v>71</v>
      </c>
      <c r="D31" s="282"/>
      <c r="E31" s="155">
        <v>1</v>
      </c>
      <c r="F31" s="156">
        <v>3.33</v>
      </c>
      <c r="G31" s="149">
        <f t="shared" ref="G31:G37" si="1">F31/E31</f>
        <v>3.33</v>
      </c>
      <c r="H31" s="11"/>
      <c r="I31" s="11"/>
    </row>
    <row r="32" spans="1:9" ht="18" customHeight="1">
      <c r="A32" s="11"/>
      <c r="B32" s="138" t="s">
        <v>72</v>
      </c>
      <c r="C32" s="281" t="s">
        <v>73</v>
      </c>
      <c r="D32" s="282"/>
      <c r="E32" s="155">
        <v>8</v>
      </c>
      <c r="F32" s="156">
        <v>8.25</v>
      </c>
      <c r="G32" s="149">
        <f t="shared" si="1"/>
        <v>1.03125</v>
      </c>
      <c r="H32" s="11"/>
      <c r="I32" s="11"/>
    </row>
    <row r="33" spans="1:9" ht="18" customHeight="1">
      <c r="A33" s="11"/>
      <c r="B33" s="138" t="s">
        <v>74</v>
      </c>
      <c r="C33" s="281"/>
      <c r="D33" s="282"/>
      <c r="E33" s="155">
        <v>20</v>
      </c>
      <c r="F33" s="156">
        <v>25</v>
      </c>
      <c r="G33" s="149">
        <f t="shared" si="1"/>
        <v>1.25</v>
      </c>
      <c r="H33" s="11"/>
      <c r="I33" s="11"/>
    </row>
    <row r="34" spans="1:9" ht="18" customHeight="1">
      <c r="A34" s="11"/>
      <c r="B34" s="138" t="s">
        <v>75</v>
      </c>
      <c r="C34" s="281" t="s">
        <v>76</v>
      </c>
      <c r="D34" s="282"/>
      <c r="E34" s="155">
        <v>1</v>
      </c>
      <c r="F34" s="156">
        <v>40</v>
      </c>
      <c r="G34" s="149">
        <f t="shared" si="1"/>
        <v>40</v>
      </c>
      <c r="H34" s="11"/>
      <c r="I34" s="11"/>
    </row>
    <row r="35" spans="1:9" ht="18" customHeight="1">
      <c r="A35" s="11"/>
      <c r="B35" s="138" t="s">
        <v>77</v>
      </c>
      <c r="C35" s="281"/>
      <c r="D35" s="282"/>
      <c r="E35" s="155">
        <v>1</v>
      </c>
      <c r="F35" s="156">
        <v>0.25</v>
      </c>
      <c r="G35" s="149">
        <f t="shared" si="1"/>
        <v>0.25</v>
      </c>
      <c r="H35" s="11"/>
      <c r="I35" s="11"/>
    </row>
    <row r="36" spans="1:9" ht="18" customHeight="1">
      <c r="A36" s="11"/>
      <c r="B36" s="138" t="s">
        <v>78</v>
      </c>
      <c r="C36" s="281" t="s">
        <v>79</v>
      </c>
      <c r="D36" s="282"/>
      <c r="E36" s="155">
        <v>1</v>
      </c>
      <c r="F36" s="156">
        <v>1.67</v>
      </c>
      <c r="G36" s="149">
        <f t="shared" si="1"/>
        <v>1.67</v>
      </c>
      <c r="H36" s="11"/>
      <c r="I36" s="11"/>
    </row>
    <row r="37" spans="1:9" ht="18" customHeight="1">
      <c r="A37" s="11"/>
      <c r="B37" s="138" t="s">
        <v>80</v>
      </c>
      <c r="C37" s="281"/>
      <c r="D37" s="282"/>
      <c r="E37" s="155">
        <v>1</v>
      </c>
      <c r="F37" s="156">
        <v>0.75</v>
      </c>
      <c r="G37" s="149">
        <f t="shared" si="1"/>
        <v>0.75</v>
      </c>
      <c r="H37" s="11"/>
      <c r="I37" s="11"/>
    </row>
    <row r="38" spans="1:9" ht="34.5" customHeight="1">
      <c r="A38" s="11"/>
      <c r="B38" s="138" t="s">
        <v>81</v>
      </c>
      <c r="C38" s="304" t="s">
        <v>82</v>
      </c>
      <c r="D38" s="305"/>
      <c r="E38" s="155">
        <v>10</v>
      </c>
      <c r="F38" s="156">
        <v>30</v>
      </c>
      <c r="G38" s="149">
        <f t="shared" ref="G38:G41" si="2">F38/E38</f>
        <v>3</v>
      </c>
      <c r="H38" s="11"/>
      <c r="I38" s="11"/>
    </row>
    <row r="39" spans="1:9" ht="18" customHeight="1">
      <c r="A39" s="11"/>
      <c r="B39" s="138" t="s">
        <v>83</v>
      </c>
      <c r="C39" s="193" t="s">
        <v>84</v>
      </c>
      <c r="D39" s="194"/>
      <c r="E39" s="155">
        <v>10</v>
      </c>
      <c r="F39" s="156">
        <v>10.65</v>
      </c>
      <c r="G39" s="149">
        <f t="shared" si="2"/>
        <v>1.0649999999999999</v>
      </c>
      <c r="H39" s="11"/>
      <c r="I39" s="11"/>
    </row>
    <row r="40" spans="1:9" ht="18" customHeight="1">
      <c r="A40" s="11"/>
      <c r="B40" s="138" t="s">
        <v>85</v>
      </c>
      <c r="C40" s="193" t="s">
        <v>86</v>
      </c>
      <c r="D40" s="194"/>
      <c r="E40" s="155">
        <v>10</v>
      </c>
      <c r="F40" s="156">
        <v>4</v>
      </c>
      <c r="G40" s="149">
        <f t="shared" si="2"/>
        <v>0.4</v>
      </c>
      <c r="H40" s="11"/>
      <c r="I40" s="11"/>
    </row>
    <row r="41" spans="1:9" ht="18" customHeight="1">
      <c r="A41" s="126"/>
      <c r="B41" s="138" t="s">
        <v>87</v>
      </c>
      <c r="C41" s="281"/>
      <c r="D41" s="282"/>
      <c r="E41" s="155">
        <v>1</v>
      </c>
      <c r="F41" s="156">
        <v>1</v>
      </c>
      <c r="G41" s="149">
        <f t="shared" si="2"/>
        <v>1</v>
      </c>
      <c r="H41" s="127"/>
      <c r="I41" s="127"/>
    </row>
    <row r="42" spans="1:9" ht="18" customHeight="1">
      <c r="A42" s="23"/>
      <c r="B42" s="138" t="s">
        <v>88</v>
      </c>
      <c r="C42" s="131" t="s">
        <v>89</v>
      </c>
      <c r="D42" s="131"/>
      <c r="E42" s="155">
        <v>1</v>
      </c>
      <c r="F42" s="156">
        <v>1</v>
      </c>
      <c r="G42" s="149">
        <f>F42/E42</f>
        <v>1</v>
      </c>
      <c r="H42" s="127"/>
      <c r="I42" s="127"/>
    </row>
    <row r="43" spans="1:9" ht="18" customHeight="1">
      <c r="A43" s="11"/>
      <c r="B43" s="139" t="s">
        <v>90</v>
      </c>
      <c r="C43" s="19" t="s">
        <v>91</v>
      </c>
      <c r="D43" s="19"/>
      <c r="E43" s="157"/>
      <c r="F43" s="157"/>
      <c r="G43" s="150"/>
      <c r="H43" s="127"/>
      <c r="I43" s="127"/>
    </row>
    <row r="44" spans="1:9" ht="23.65" customHeight="1">
      <c r="A44" s="11"/>
      <c r="B44" s="307" t="s">
        <v>92</v>
      </c>
      <c r="C44" s="308"/>
      <c r="D44" s="308"/>
      <c r="E44" s="308"/>
      <c r="F44" s="308"/>
      <c r="G44" s="309"/>
      <c r="H44" s="11"/>
      <c r="I44" s="11"/>
    </row>
    <row r="45" spans="1:9" ht="18" customHeight="1">
      <c r="A45" s="11"/>
      <c r="B45" s="138" t="s">
        <v>93</v>
      </c>
      <c r="C45" s="281" t="s">
        <v>94</v>
      </c>
      <c r="D45" s="282"/>
      <c r="E45" s="155">
        <v>1</v>
      </c>
      <c r="F45" s="155">
        <v>200</v>
      </c>
      <c r="G45" s="151">
        <f>E45*F45</f>
        <v>200</v>
      </c>
      <c r="H45" s="11"/>
      <c r="I45" s="11"/>
    </row>
    <row r="46" spans="1:9" ht="18" customHeight="1">
      <c r="A46" s="11"/>
      <c r="B46" s="138" t="s">
        <v>95</v>
      </c>
      <c r="C46" s="131" t="s">
        <v>82</v>
      </c>
      <c r="D46" s="131"/>
      <c r="E46" s="128"/>
      <c r="F46" s="128"/>
      <c r="G46" s="151">
        <v>60</v>
      </c>
      <c r="H46" s="11"/>
      <c r="I46" s="11"/>
    </row>
    <row r="47" spans="1:9" ht="34.5" customHeight="1" thickBot="1">
      <c r="A47" s="11"/>
      <c r="B47" s="140" t="s">
        <v>96</v>
      </c>
      <c r="C47" s="133" t="s">
        <v>97</v>
      </c>
      <c r="D47" s="133"/>
      <c r="E47" s="129"/>
      <c r="F47" s="129"/>
      <c r="G47" s="152">
        <v>50</v>
      </c>
      <c r="H47" s="11"/>
      <c r="I47" s="11"/>
    </row>
    <row r="48" spans="1:9" ht="23.65" customHeight="1" thickBot="1">
      <c r="A48" s="11"/>
      <c r="B48" s="130"/>
      <c r="C48" s="130"/>
      <c r="D48" s="130"/>
      <c r="E48" s="130"/>
      <c r="F48" s="130"/>
      <c r="G48" s="130"/>
      <c r="H48" s="11"/>
      <c r="I48" s="11"/>
    </row>
    <row r="49" spans="1:9" ht="28.15" customHeight="1" thickBot="1">
      <c r="A49" s="11"/>
      <c r="B49" s="183" t="s">
        <v>98</v>
      </c>
      <c r="C49" s="301" t="s">
        <v>99</v>
      </c>
      <c r="D49" s="302"/>
      <c r="E49" s="302"/>
      <c r="F49" s="303"/>
      <c r="G49" s="184" t="s">
        <v>100</v>
      </c>
      <c r="H49" s="11"/>
      <c r="I49" s="11"/>
    </row>
    <row r="50" spans="1:9" ht="45" customHeight="1">
      <c r="A50" s="11"/>
      <c r="B50" s="141" t="s">
        <v>101</v>
      </c>
      <c r="C50" s="298" t="s">
        <v>102</v>
      </c>
      <c r="D50" s="299"/>
      <c r="E50" s="299"/>
      <c r="F50" s="300"/>
      <c r="G50" s="144">
        <f>(270*8)+(3*100)+(3*40)+(2*1200)</f>
        <v>4980</v>
      </c>
      <c r="H50" s="11"/>
      <c r="I50" s="11"/>
    </row>
    <row r="51" spans="1:9" ht="18" customHeight="1">
      <c r="A51" s="11"/>
      <c r="B51" s="142" t="s">
        <v>103</v>
      </c>
      <c r="C51" s="291" t="s">
        <v>104</v>
      </c>
      <c r="D51" s="292"/>
      <c r="E51" s="292"/>
      <c r="F51" s="293"/>
      <c r="G51" s="145">
        <v>25000</v>
      </c>
      <c r="H51" s="11"/>
      <c r="I51" s="11"/>
    </row>
    <row r="52" spans="1:9" ht="18" customHeight="1">
      <c r="A52" s="11"/>
      <c r="B52" s="142" t="s">
        <v>103</v>
      </c>
      <c r="C52" s="291" t="s">
        <v>105</v>
      </c>
      <c r="D52" s="292"/>
      <c r="E52" s="292"/>
      <c r="F52" s="293"/>
      <c r="G52" s="145">
        <v>35000</v>
      </c>
      <c r="H52" s="11"/>
      <c r="I52" s="11"/>
    </row>
    <row r="53" spans="1:9" ht="18" customHeight="1">
      <c r="A53" s="11"/>
      <c r="B53" s="142" t="s">
        <v>93</v>
      </c>
      <c r="C53" s="291" t="s">
        <v>106</v>
      </c>
      <c r="D53" s="292"/>
      <c r="E53" s="292"/>
      <c r="F53" s="293"/>
      <c r="G53" s="145">
        <v>150000</v>
      </c>
      <c r="H53" s="11"/>
      <c r="I53" s="11"/>
    </row>
    <row r="54" spans="1:9" ht="18" customHeight="1">
      <c r="A54" s="11"/>
      <c r="B54" s="142" t="s">
        <v>93</v>
      </c>
      <c r="C54" s="291" t="s">
        <v>107</v>
      </c>
      <c r="D54" s="292"/>
      <c r="E54" s="292"/>
      <c r="F54" s="293"/>
      <c r="G54" s="145">
        <v>300000</v>
      </c>
      <c r="H54" s="11"/>
      <c r="I54" s="11"/>
    </row>
    <row r="55" spans="1:9" ht="18" customHeight="1">
      <c r="A55" s="11"/>
      <c r="B55" s="195" t="s">
        <v>108</v>
      </c>
      <c r="C55" s="196" t="s">
        <v>109</v>
      </c>
      <c r="D55" s="197"/>
      <c r="E55" s="197"/>
      <c r="F55" s="198"/>
      <c r="G55" s="199">
        <v>1000</v>
      </c>
      <c r="H55" s="11"/>
      <c r="I55" s="11"/>
    </row>
    <row r="56" spans="1:9" ht="18" customHeight="1" thickBot="1">
      <c r="A56" s="11"/>
      <c r="B56" s="143" t="s">
        <v>110</v>
      </c>
      <c r="C56" s="294" t="s">
        <v>111</v>
      </c>
      <c r="D56" s="295"/>
      <c r="E56" s="295"/>
      <c r="F56" s="296"/>
      <c r="G56" s="146">
        <v>1500</v>
      </c>
      <c r="H56" s="11"/>
      <c r="I56" s="11"/>
    </row>
    <row r="57" spans="1:9" ht="15.75" hidden="1" thickBot="1">
      <c r="A57" s="11"/>
      <c r="B57" s="134"/>
      <c r="C57" s="135"/>
      <c r="D57" s="135"/>
      <c r="E57" s="135"/>
      <c r="F57" s="135"/>
      <c r="G57" s="136"/>
      <c r="H57" s="11"/>
      <c r="I57" s="11"/>
    </row>
    <row r="58" spans="1:9">
      <c r="A58" s="11"/>
      <c r="B58" s="11"/>
      <c r="C58" s="11"/>
      <c r="D58" s="11"/>
      <c r="E58" s="11"/>
      <c r="F58" s="11"/>
      <c r="G58" s="11"/>
      <c r="H58" s="11"/>
      <c r="I58" s="11"/>
    </row>
    <row r="59" spans="1:9" ht="5.65" customHeight="1">
      <c r="A59" s="10"/>
      <c r="B59" s="10"/>
      <c r="C59" s="10"/>
      <c r="D59" s="10"/>
      <c r="E59" s="10"/>
      <c r="F59" s="10"/>
      <c r="G59" s="10"/>
      <c r="H59" s="10"/>
      <c r="I59" s="10"/>
    </row>
    <row r="60" spans="1:9" ht="18">
      <c r="A60" s="78"/>
      <c r="B60" s="67"/>
      <c r="C60" s="67"/>
      <c r="D60" s="53"/>
      <c r="E60" s="67"/>
      <c r="F60" s="53"/>
      <c r="G60" s="67"/>
      <c r="H60" s="67"/>
      <c r="I60" s="53"/>
    </row>
    <row r="61" spans="1:9" ht="18">
      <c r="A61" s="67"/>
      <c r="B61" s="67"/>
      <c r="C61" s="67"/>
      <c r="D61" s="53"/>
      <c r="E61" s="67"/>
      <c r="F61" s="53"/>
      <c r="G61" s="67"/>
      <c r="H61" s="67"/>
      <c r="I61" s="53"/>
    </row>
    <row r="62" spans="1:9" ht="18">
      <c r="A62" s="78"/>
      <c r="B62" s="67"/>
      <c r="C62" s="67"/>
      <c r="D62" s="53"/>
      <c r="E62" s="67"/>
      <c r="F62" s="53"/>
      <c r="G62" s="67"/>
      <c r="H62" s="67"/>
      <c r="I62" s="53"/>
    </row>
  </sheetData>
  <sheetProtection algorithmName="SHA-512" hashValue="wPixy7Fzl3lePoku5SgPWrkS1YLQlL9Flf7pCRTVz8lkpQpUP5KFvAQNYhkdzFtEh0l4hGmFTuxJBNb8BQcWNw==" saltValue="qBaIsCkocqmHPhQZt+8f6w==" spinCount="100000" sheet="1" objects="1" scenarios="1" selectLockedCells="1"/>
  <mergeCells count="28">
    <mergeCell ref="C53:F53"/>
    <mergeCell ref="C54:F54"/>
    <mergeCell ref="C56:F56"/>
    <mergeCell ref="B8:E8"/>
    <mergeCell ref="C50:F50"/>
    <mergeCell ref="C49:F49"/>
    <mergeCell ref="C51:F51"/>
    <mergeCell ref="C52:F52"/>
    <mergeCell ref="C38:D38"/>
    <mergeCell ref="C41:D41"/>
    <mergeCell ref="C45:D45"/>
    <mergeCell ref="C26:F26"/>
    <mergeCell ref="C33:D33"/>
    <mergeCell ref="C34:D34"/>
    <mergeCell ref="C35:D35"/>
    <mergeCell ref="B44:G44"/>
    <mergeCell ref="B10:C10"/>
    <mergeCell ref="B2:D3"/>
    <mergeCell ref="B7:F7"/>
    <mergeCell ref="G7:I7"/>
    <mergeCell ref="C27:D27"/>
    <mergeCell ref="C36:D36"/>
    <mergeCell ref="C37:D37"/>
    <mergeCell ref="C28:D28"/>
    <mergeCell ref="C29:D29"/>
    <mergeCell ref="C30:D30"/>
    <mergeCell ref="C31:D31"/>
    <mergeCell ref="C32:D32"/>
  </mergeCells>
  <phoneticPr fontId="5" type="noConversion"/>
  <hyperlinks>
    <hyperlink ref="B21" r:id="rId1" xr:uid="{36052288-1F2C-49B1-A150-ACF4F348D4A2}"/>
    <hyperlink ref="B22" r:id="rId2" xr:uid="{9B9875AB-671E-4601-BAD6-7159AB45997E}"/>
    <hyperlink ref="B23" r:id="rId3" display="Skogkunskap.se" xr:uid="{DC7BA241-6090-496A-A32C-477A32601869}"/>
    <hyperlink ref="B43" r:id="rId4" xr:uid="{18A61681-8A9E-45BD-9A29-46401851B6D5}"/>
    <hyperlink ref="A60" r:id="rId5" display="mailto:post@skogkurs.no" xr:uid="{D03B3063-929F-470A-BF5D-367C510BF0B1}"/>
    <hyperlink ref="A62" r:id="rId6" display="mailto:post@skogkurs.no" xr:uid="{8F28B92D-F2C6-48A9-87E6-F475622E1495}"/>
  </hyperlinks>
  <pageMargins left="0.7" right="0.7" top="0.75" bottom="0.75" header="0.3" footer="0.3"/>
  <pageSetup paperSize="9" orientation="portrait" r:id="rId7"/>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EE177-2601-4DEE-9706-3AC2B05E106C}">
  <sheetPr>
    <tabColor rgb="FF0070C0"/>
  </sheetPr>
  <dimension ref="B57:B66"/>
  <sheetViews>
    <sheetView showGridLines="0" showRowColHeaders="0" workbookViewId="0"/>
  </sheetViews>
  <sheetFormatPr baseColWidth="10" defaultColWidth="11.42578125" defaultRowHeight="15"/>
  <sheetData>
    <row r="57" spans="2:2">
      <c r="B57" s="200" t="s">
        <v>112</v>
      </c>
    </row>
    <row r="58" spans="2:2">
      <c r="B58" s="201" t="s">
        <v>113</v>
      </c>
    </row>
    <row r="59" spans="2:2">
      <c r="B59" s="203"/>
    </row>
    <row r="60" spans="2:2">
      <c r="B60" s="202" t="s">
        <v>114</v>
      </c>
    </row>
    <row r="61" spans="2:2">
      <c r="B61" s="201" t="s">
        <v>115</v>
      </c>
    </row>
    <row r="62" spans="2:2" ht="15.75">
      <c r="B62" s="204"/>
    </row>
    <row r="63" spans="2:2">
      <c r="B63" s="202" t="s">
        <v>116</v>
      </c>
    </row>
    <row r="64" spans="2:2">
      <c r="B64" s="201" t="s">
        <v>117</v>
      </c>
    </row>
    <row r="65" spans="2:2">
      <c r="B65" s="205" t="s">
        <v>118</v>
      </c>
    </row>
    <row r="66" spans="2:2">
      <c r="B66" s="205" t="s">
        <v>119</v>
      </c>
    </row>
  </sheetData>
  <sheetProtection algorithmName="SHA-512" hashValue="6+s4HWUf4SljStxjQUrlYRgFpdXpBdQphq1Y7PiWoorfBY/8h7+UDs2WRwx0jxlkqLJZ1r284qpAlVZX/5hWPA==" saltValue="ZJZxGBUppkR6DB0oUw0ymg=="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39D36-A45A-4F87-B8DD-BF4CC7C1E206}">
  <sheetPr>
    <tabColor rgb="FFFF0000"/>
  </sheetPr>
  <dimension ref="A1:A9"/>
  <sheetViews>
    <sheetView workbookViewId="0">
      <selection activeCell="H16" sqref="H16"/>
    </sheetView>
  </sheetViews>
  <sheetFormatPr baseColWidth="10" defaultColWidth="11.42578125" defaultRowHeight="15"/>
  <sheetData>
    <row r="1" spans="1:1">
      <c r="A1">
        <v>2</v>
      </c>
    </row>
    <row r="2" spans="1:1">
      <c r="A2">
        <v>3</v>
      </c>
    </row>
    <row r="3" spans="1:1">
      <c r="A3">
        <v>4</v>
      </c>
    </row>
    <row r="4" spans="1:1">
      <c r="A4">
        <v>5</v>
      </c>
    </row>
    <row r="5" spans="1:1">
      <c r="A5">
        <v>6</v>
      </c>
    </row>
    <row r="6" spans="1:1">
      <c r="A6">
        <v>7</v>
      </c>
    </row>
    <row r="7" spans="1:1">
      <c r="A7">
        <v>8</v>
      </c>
    </row>
    <row r="8" spans="1:1">
      <c r="A8">
        <v>9</v>
      </c>
    </row>
    <row r="9" spans="1:1">
      <c r="A9">
        <v>10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308766-cf41-48e8-9319-4bbf710f3f0b">
      <Terms xmlns="http://schemas.microsoft.com/office/infopath/2007/PartnerControls"/>
    </lcf76f155ced4ddcb4097134ff3c332f>
    <TaxCatchAll xmlns="63d5551d-07bc-42a7-a9c8-55c758b2ca0c" xsi:nil="true"/>
    <SharedWithUsers xmlns="63d5551d-07bc-42a7-a9c8-55c758b2ca0c">
      <UserInfo>
        <DisplayName>Ragnhild Kjeldsen</DisplayName>
        <AccountId>18</AccountId>
        <AccountType/>
      </UserInfo>
      <UserInfo>
        <DisplayName>Martin Bråthen</DisplayName>
        <AccountId>16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52D580DCBEE9469A6B530E8BFE2B7A" ma:contentTypeVersion="10" ma:contentTypeDescription="Opprett et nytt dokument." ma:contentTypeScope="" ma:versionID="2a94214483275159aa170015724f4931">
  <xsd:schema xmlns:xsd="http://www.w3.org/2001/XMLSchema" xmlns:xs="http://www.w3.org/2001/XMLSchema" xmlns:p="http://schemas.microsoft.com/office/2006/metadata/properties" xmlns:ns2="a3308766-cf41-48e8-9319-4bbf710f3f0b" xmlns:ns3="63d5551d-07bc-42a7-a9c8-55c758b2ca0c" targetNamespace="http://schemas.microsoft.com/office/2006/metadata/properties" ma:root="true" ma:fieldsID="ea94d4052360a4ae9a1b7b2e38104f94" ns2:_="" ns3:_="">
    <xsd:import namespace="a3308766-cf41-48e8-9319-4bbf710f3f0b"/>
    <xsd:import namespace="63d5551d-07bc-42a7-a9c8-55c758b2ca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08766-cf41-48e8-9319-4bbf710f3f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b4d80d10-9a47-48d1-9541-931886bfefe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d5551d-07bc-42a7-a9c8-55c758b2ca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01808a3-bd3c-4cc6-90ee-d762fe4a07a7}" ma:internalName="TaxCatchAll" ma:showField="CatchAllData" ma:web="63d5551d-07bc-42a7-a9c8-55c758b2ca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3E593-018F-4943-8310-FD13FF5529F6}">
  <ds:schemaRefs>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http://purl.org/dc/dcmitype/"/>
    <ds:schemaRef ds:uri="63d5551d-07bc-42a7-a9c8-55c758b2ca0c"/>
    <ds:schemaRef ds:uri="a3308766-cf41-48e8-9319-4bbf710f3f0b"/>
  </ds:schemaRefs>
</ds:datastoreItem>
</file>

<file path=customXml/itemProps2.xml><?xml version="1.0" encoding="utf-8"?>
<ds:datastoreItem xmlns:ds="http://schemas.openxmlformats.org/officeDocument/2006/customXml" ds:itemID="{D039EA68-1401-4AD1-BAC8-CB5156A09CC9}">
  <ds:schemaRefs>
    <ds:schemaRef ds:uri="http://schemas.microsoft.com/sharepoint/v3/contenttype/forms"/>
  </ds:schemaRefs>
</ds:datastoreItem>
</file>

<file path=customXml/itemProps3.xml><?xml version="1.0" encoding="utf-8"?>
<ds:datastoreItem xmlns:ds="http://schemas.openxmlformats.org/officeDocument/2006/customXml" ds:itemID="{38C38127-CBF1-4814-AA07-EE0B5B051C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08766-cf41-48e8-9319-4bbf710f3f0b"/>
    <ds:schemaRef ds:uri="63d5551d-07bc-42a7-a9c8-55c758b2c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Hovedmeny</vt:lpstr>
      <vt:lpstr>Kostnadsfordeling</vt:lpstr>
      <vt:lpstr>Brøyting</vt:lpstr>
      <vt:lpstr>Priser</vt:lpstr>
      <vt:lpstr>Forklaringer</vt:lpstr>
      <vt:lpstr>Hjelpetabeller</vt:lpstr>
      <vt:lpstr>Forklaringer!_Toc66777957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dc:creator>
  <cp:keywords/>
  <dc:description/>
  <cp:lastModifiedBy>Mikael Fønhus</cp:lastModifiedBy>
  <cp:revision/>
  <cp:lastPrinted>2023-05-22T12:26:53Z</cp:lastPrinted>
  <dcterms:created xsi:type="dcterms:W3CDTF">2020-11-19T13:50:03Z</dcterms:created>
  <dcterms:modified xsi:type="dcterms:W3CDTF">2023-06-27T07:08:14Z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0x010100C352D580DCBEE9469A6B530E8BFE2B7A</vt:lpwstr>
  </property>
  <property fmtid="{D5CDD505-2E9C-101B-9397-08002B2CF9AE}" pid="3" name="MediaServiceImageTags">
    <vt:lpwstr/>
  </property>
</Properties>
</file>